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535" windowHeight="273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'Лист1'!$A$1:$L$28</definedName>
  </definedNames>
  <calcPr fullCalcOnLoad="1"/>
</workbook>
</file>

<file path=xl/sharedStrings.xml><?xml version="1.0" encoding="utf-8"?>
<sst xmlns="http://schemas.openxmlformats.org/spreadsheetml/2006/main" count="43" uniqueCount="40">
  <si>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</si>
  <si>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</si>
  <si>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</si>
  <si>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</si>
  <si>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</si>
  <si>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НАЛОГОВЫЕ  ДОХОДЫ</t>
  </si>
  <si>
    <t xml:space="preserve"> </t>
  </si>
  <si>
    <t>Земельный налог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</si>
  <si>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</si>
  <si>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</si>
  <si>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</si>
  <si>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</si>
  <si>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</si>
  <si>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</si>
  <si>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</si>
  <si>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</si>
  <si>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</si>
  <si>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</si>
  <si>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</si>
  <si>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</si>
  <si>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</si>
  <si>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</si>
  <si>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</si>
  <si>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</si>
  <si>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</si>
  <si>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</si>
  <si>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</si>
  <si>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</si>
  <si>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>Прочие поступления от использования имущества</t>
  </si>
  <si>
    <t>бюджета Шебекинского городского округа по доходным источникам</t>
  </si>
  <si>
    <t>Отклонение</t>
  </si>
  <si>
    <t>Отклоне ние</t>
  </si>
  <si>
    <t>План
2021 года</t>
  </si>
  <si>
    <t>%
 исполне
ния
к 2020 году</t>
  </si>
  <si>
    <t xml:space="preserve"> по состоянию на 01.03.2021 г.</t>
  </si>
  <si>
    <t>Факт январь-февраль 2021 года</t>
  </si>
  <si>
    <t xml:space="preserve">План январь-февраль 2021 года </t>
  </si>
  <si>
    <t>% исполне ния за январь-февраль</t>
  </si>
  <si>
    <t>Факт
 январь-февраль 2020 года (на 01.03.20 г.)</t>
  </si>
  <si>
    <t>в разы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</si>
</sst>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72" fontId="0" fillId="0" borderId="0" xfId="0" applyNumberForma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43" fillId="0" borderId="11" xfId="0" applyFont="1" applyBorder="1" applyAlignment="1">
      <alignment/>
    </xf>
    <xf numFmtId="172" fontId="43" fillId="0" borderId="11" xfId="0" applyNumberFormat="1" applyFont="1" applyFill="1" applyBorder="1" applyAlignment="1">
      <alignment/>
    </xf>
    <xf numFmtId="172" fontId="43" fillId="0" borderId="11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43" fillId="33" borderId="11" xfId="0" applyFont="1" applyFill="1" applyBorder="1" applyAlignment="1">
      <alignment/>
    </xf>
    <xf numFmtId="0" fontId="8" fillId="33" borderId="11" xfId="0" applyFont="1" applyFill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73" fontId="43" fillId="0" borderId="11" xfId="0" applyNumberFormat="1" applyFont="1" applyFill="1" applyBorder="1" applyAlignment="1">
      <alignment/>
    </xf>
    <xf numFmtId="173" fontId="43" fillId="0" borderId="14" xfId="0" applyNumberFormat="1" applyFont="1" applyFill="1" applyBorder="1" applyAlignment="1">
      <alignment/>
    </xf>
    <xf numFmtId="173" fontId="43" fillId="0" borderId="15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/>
    </xf>
    <xf numFmtId="173" fontId="8" fillId="0" borderId="11" xfId="0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/>
    </xf>
    <xf numFmtId="172" fontId="8" fillId="0" borderId="11" xfId="0" applyNumberFormat="1" applyFont="1" applyBorder="1" applyAlignment="1">
      <alignment/>
    </xf>
    <xf numFmtId="173" fontId="8" fillId="33" borderId="11" xfId="0" applyNumberFormat="1" applyFont="1" applyFill="1" applyBorder="1" applyAlignment="1">
      <alignment/>
    </xf>
    <xf numFmtId="172" fontId="8" fillId="33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3" fontId="43" fillId="33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172" fontId="43" fillId="0" borderId="11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SheetLayoutView="100" zoomScalePageLayoutView="0" workbookViewId="0" topLeftCell="A1">
      <selection activeCell="L9" sqref="L9"/>
    </sheetView>
  </sheetViews>
  <sheetFormatPr defaultColWidth="9.140625" defaultRowHeight="15" outlineLevelRow="1"/>
  <cols>
    <col min="1" max="1" width="3.140625" style="0" customWidth="1"/>
    <col min="2" max="2" width="48.57421875" style="0" customWidth="1"/>
    <col min="3" max="4" width="10.00390625" style="1" customWidth="1"/>
    <col min="5" max="5" width="7.421875" style="1" customWidth="1"/>
    <col min="6" max="6" width="10.8515625" style="1" customWidth="1"/>
    <col min="7" max="7" width="10.140625" style="1" customWidth="1"/>
    <col min="8" max="8" width="9.8515625" style="1" customWidth="1"/>
    <col min="9" max="9" width="8.140625" style="1" customWidth="1"/>
    <col min="10" max="10" width="9.140625" style="1" customWidth="1"/>
    <col min="11" max="11" width="12.00390625" style="1" customWidth="1"/>
    <col min="12" max="12" width="10.00390625" style="0" customWidth="1"/>
    <col min="13" max="13" width="11.57421875" style="0" bestFit="1" customWidth="1"/>
  </cols>
  <sheetData>
    <row r="1" spans="2:12" ht="15.75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ht="15.75">
      <c r="B2" s="47" t="s">
        <v>29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>
      <c r="B3" s="47" t="s">
        <v>34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>
      <c r="A4" s="16"/>
      <c r="B4" s="17"/>
      <c r="C4" s="18"/>
      <c r="D4" s="18"/>
      <c r="E4" s="18"/>
      <c r="F4" s="19"/>
      <c r="G4" s="18"/>
      <c r="H4" s="18"/>
      <c r="I4" s="18"/>
      <c r="J4" s="19"/>
      <c r="K4" s="20"/>
      <c r="L4" s="21" t="s">
        <v>1</v>
      </c>
    </row>
    <row r="5" spans="1:12" ht="72" customHeight="1">
      <c r="A5" s="43" t="s">
        <v>2</v>
      </c>
      <c r="B5" s="44" t="s">
        <v>3</v>
      </c>
      <c r="C5" s="41" t="s">
        <v>32</v>
      </c>
      <c r="D5" s="41" t="s">
        <v>35</v>
      </c>
      <c r="E5" s="41" t="s">
        <v>4</v>
      </c>
      <c r="F5" s="41" t="s">
        <v>30</v>
      </c>
      <c r="G5" s="41" t="s">
        <v>36</v>
      </c>
      <c r="H5" s="41" t="s">
        <v>35</v>
      </c>
      <c r="I5" s="41" t="s">
        <v>37</v>
      </c>
      <c r="J5" s="41" t="s">
        <v>31</v>
      </c>
      <c r="K5" s="41" t="s">
        <v>38</v>
      </c>
      <c r="L5" s="42" t="s">
        <v>33</v>
      </c>
    </row>
    <row r="6" spans="1:12" ht="15">
      <c r="A6" s="23"/>
      <c r="B6" s="22" t="s">
        <v>5</v>
      </c>
      <c r="C6" s="36">
        <f>SUM(C7:C15)</f>
        <v>914256</v>
      </c>
      <c r="D6" s="36">
        <f>SUM(D7:D15)</f>
        <v>125615.1</v>
      </c>
      <c r="E6" s="37">
        <f>D6/C6*100</f>
        <v>13.739598099438233</v>
      </c>
      <c r="F6" s="36">
        <f>D6-C6</f>
        <v>-788640.9</v>
      </c>
      <c r="G6" s="36">
        <f>SUM(G7:G15)</f>
        <v>125602</v>
      </c>
      <c r="H6" s="36">
        <f>SUM(H7:H15)</f>
        <v>125615.1</v>
      </c>
      <c r="I6" s="37">
        <f>H6/G6*100</f>
        <v>100.01042977022658</v>
      </c>
      <c r="J6" s="36">
        <f>H6-G6</f>
        <v>13.10000000000582</v>
      </c>
      <c r="K6" s="36">
        <f>SUM(K7:K15)</f>
        <v>126905.9</v>
      </c>
      <c r="L6" s="38">
        <f>H6/K6*100</f>
        <v>98.9828684087974</v>
      </c>
    </row>
    <row r="7" spans="1:13" ht="15">
      <c r="A7" s="23">
        <v>1</v>
      </c>
      <c r="B7" s="29" t="s">
        <v>12</v>
      </c>
      <c r="C7" s="45">
        <v>633348</v>
      </c>
      <c r="D7" s="45">
        <v>83456.1</v>
      </c>
      <c r="E7" s="24">
        <f aca="true" t="shared" si="0" ref="E7:E28">D7/C7*100</f>
        <v>13.176973796396293</v>
      </c>
      <c r="F7" s="32">
        <f aca="true" t="shared" si="1" ref="F7:F28">D7-C7</f>
        <v>-549891.9</v>
      </c>
      <c r="G7" s="45">
        <v>86512</v>
      </c>
      <c r="H7" s="45">
        <f>D7</f>
        <v>83456.1</v>
      </c>
      <c r="I7" s="24">
        <f>H7/G7*100</f>
        <v>96.46765766598854</v>
      </c>
      <c r="J7" s="32">
        <f aca="true" t="shared" si="2" ref="J7:J28">H7-G7</f>
        <v>-3055.899999999994</v>
      </c>
      <c r="K7" s="45">
        <v>85351.6</v>
      </c>
      <c r="L7" s="25">
        <f aca="true" t="shared" si="3" ref="L7:L27">H7/K7*100</f>
        <v>97.77918633042614</v>
      </c>
      <c r="M7" t="s">
        <v>6</v>
      </c>
    </row>
    <row r="8" spans="1:12" ht="15">
      <c r="A8" s="23">
        <v>2</v>
      </c>
      <c r="B8" s="23" t="s">
        <v>13</v>
      </c>
      <c r="C8" s="35">
        <v>40623</v>
      </c>
      <c r="D8" s="32">
        <v>3144.2</v>
      </c>
      <c r="E8" s="24">
        <f t="shared" si="0"/>
        <v>7.739950274475051</v>
      </c>
      <c r="F8" s="32">
        <f t="shared" si="1"/>
        <v>-37478.8</v>
      </c>
      <c r="G8" s="32">
        <v>3219</v>
      </c>
      <c r="H8" s="32">
        <f aca="true" t="shared" si="4" ref="H8:H15">D8</f>
        <v>3144.2</v>
      </c>
      <c r="I8" s="24">
        <f aca="true" t="shared" si="5" ref="I8:I28">H8/G8*100</f>
        <v>97.6762969866418</v>
      </c>
      <c r="J8" s="32">
        <f t="shared" si="2"/>
        <v>-74.80000000000018</v>
      </c>
      <c r="K8" s="32">
        <v>6085.4</v>
      </c>
      <c r="L8" s="25">
        <f t="shared" si="3"/>
        <v>51.66792651263681</v>
      </c>
    </row>
    <row r="9" spans="1:12" ht="28.5" customHeight="1">
      <c r="A9" s="23">
        <v>3</v>
      </c>
      <c r="B9" s="30" t="s">
        <v>14</v>
      </c>
      <c r="C9" s="32">
        <v>7237</v>
      </c>
      <c r="D9" s="32">
        <v>5657.5</v>
      </c>
      <c r="E9" s="24">
        <f t="shared" si="0"/>
        <v>78.17465800746164</v>
      </c>
      <c r="F9" s="32">
        <f t="shared" si="1"/>
        <v>-1579.5</v>
      </c>
      <c r="G9" s="32">
        <v>5981</v>
      </c>
      <c r="H9" s="32">
        <f t="shared" si="4"/>
        <v>5657.5</v>
      </c>
      <c r="I9" s="24">
        <f t="shared" si="5"/>
        <v>94.59120548403277</v>
      </c>
      <c r="J9" s="32">
        <f t="shared" si="2"/>
        <v>-323.5</v>
      </c>
      <c r="K9" s="32">
        <v>6456.8</v>
      </c>
      <c r="L9" s="25">
        <f t="shared" si="3"/>
        <v>87.62080287448892</v>
      </c>
    </row>
    <row r="10" spans="1:12" ht="15.75" customHeight="1">
      <c r="A10" s="23">
        <v>4</v>
      </c>
      <c r="B10" s="30" t="s">
        <v>15</v>
      </c>
      <c r="C10" s="32">
        <v>6643</v>
      </c>
      <c r="D10" s="32">
        <v>2725.2</v>
      </c>
      <c r="E10" s="24">
        <f t="shared" si="0"/>
        <v>41.023633900346226</v>
      </c>
      <c r="F10" s="32">
        <f t="shared" si="1"/>
        <v>-3917.8</v>
      </c>
      <c r="G10" s="32">
        <v>1300</v>
      </c>
      <c r="H10" s="32">
        <f t="shared" si="4"/>
        <v>2725.2</v>
      </c>
      <c r="I10" s="24">
        <f t="shared" si="5"/>
        <v>209.6307692307692</v>
      </c>
      <c r="J10" s="32">
        <f t="shared" si="2"/>
        <v>1425.1999999999998</v>
      </c>
      <c r="K10" s="32">
        <v>608.2</v>
      </c>
      <c r="L10" s="48" t="s">
        <v>39</v>
      </c>
    </row>
    <row r="11" spans="1:12" ht="28.5" customHeight="1">
      <c r="A11" s="23">
        <v>5</v>
      </c>
      <c r="B11" s="31" t="s">
        <v>16</v>
      </c>
      <c r="C11" s="33">
        <v>18458</v>
      </c>
      <c r="D11" s="32">
        <v>999.6</v>
      </c>
      <c r="E11" s="24">
        <f t="shared" si="0"/>
        <v>5.4155379781124715</v>
      </c>
      <c r="F11" s="32">
        <f t="shared" si="1"/>
        <v>-17458.4</v>
      </c>
      <c r="G11" s="32">
        <v>1330</v>
      </c>
      <c r="H11" s="32">
        <f t="shared" si="4"/>
        <v>999.6</v>
      </c>
      <c r="I11" s="24">
        <f t="shared" si="5"/>
        <v>75.15789473684211</v>
      </c>
      <c r="J11" s="32">
        <f t="shared" si="2"/>
        <v>-330.4</v>
      </c>
      <c r="K11" s="32">
        <v>123.6</v>
      </c>
      <c r="L11" s="48" t="s">
        <v>39</v>
      </c>
    </row>
    <row r="12" spans="1:12" ht="14.25" customHeight="1">
      <c r="A12" s="23">
        <v>6</v>
      </c>
      <c r="B12" s="30" t="s">
        <v>17</v>
      </c>
      <c r="C12" s="33">
        <v>50460</v>
      </c>
      <c r="D12" s="32">
        <v>2592.4</v>
      </c>
      <c r="E12" s="24">
        <f t="shared" si="0"/>
        <v>5.137534680935395</v>
      </c>
      <c r="F12" s="32">
        <f t="shared" si="1"/>
        <v>-47867.6</v>
      </c>
      <c r="G12" s="32">
        <v>1881</v>
      </c>
      <c r="H12" s="32">
        <f t="shared" si="4"/>
        <v>2592.4</v>
      </c>
      <c r="I12" s="24">
        <f t="shared" si="5"/>
        <v>137.82030834662413</v>
      </c>
      <c r="J12" s="32">
        <f t="shared" si="2"/>
        <v>711.4000000000001</v>
      </c>
      <c r="K12" s="32">
        <v>1927.8</v>
      </c>
      <c r="L12" s="25">
        <f t="shared" si="3"/>
        <v>134.47453055296194</v>
      </c>
    </row>
    <row r="13" spans="1:12" ht="15">
      <c r="A13" s="23">
        <v>7</v>
      </c>
      <c r="B13" s="30" t="s">
        <v>7</v>
      </c>
      <c r="C13" s="33">
        <v>147971</v>
      </c>
      <c r="D13" s="32">
        <v>25754</v>
      </c>
      <c r="E13" s="24">
        <f t="shared" si="0"/>
        <v>17.404761743855214</v>
      </c>
      <c r="F13" s="32">
        <f t="shared" si="1"/>
        <v>-122217</v>
      </c>
      <c r="G13" s="32">
        <v>23894</v>
      </c>
      <c r="H13" s="32">
        <f t="shared" si="4"/>
        <v>25754</v>
      </c>
      <c r="I13" s="24">
        <f t="shared" si="5"/>
        <v>107.78438101615468</v>
      </c>
      <c r="J13" s="32">
        <f t="shared" si="2"/>
        <v>1860</v>
      </c>
      <c r="K13" s="32">
        <v>24857.6</v>
      </c>
      <c r="L13" s="25">
        <f t="shared" si="3"/>
        <v>103.60614057672504</v>
      </c>
    </row>
    <row r="14" spans="1:12" ht="15">
      <c r="A14" s="23">
        <v>8</v>
      </c>
      <c r="B14" s="30" t="s">
        <v>18</v>
      </c>
      <c r="C14" s="32">
        <v>9516</v>
      </c>
      <c r="D14" s="32">
        <v>1286.1</v>
      </c>
      <c r="E14" s="24">
        <f>D14/C14*100</f>
        <v>13.515132408575031</v>
      </c>
      <c r="F14" s="32">
        <f>D14-C14</f>
        <v>-8229.9</v>
      </c>
      <c r="G14" s="32">
        <v>1485</v>
      </c>
      <c r="H14" s="32">
        <f t="shared" si="4"/>
        <v>1286.1</v>
      </c>
      <c r="I14" s="24">
        <f>H14/G14*100</f>
        <v>86.6060606060606</v>
      </c>
      <c r="J14" s="32">
        <f>H14-G14</f>
        <v>-198.9000000000001</v>
      </c>
      <c r="K14" s="32">
        <v>1494.9</v>
      </c>
      <c r="L14" s="25">
        <f>H14/K14*100</f>
        <v>86.03251053582179</v>
      </c>
    </row>
    <row r="15" spans="1:12" ht="30" customHeight="1" hidden="1" outlineLevel="1">
      <c r="A15" s="23">
        <v>9</v>
      </c>
      <c r="B15" s="30" t="s">
        <v>19</v>
      </c>
      <c r="C15" s="32"/>
      <c r="D15" s="32"/>
      <c r="E15" s="24"/>
      <c r="F15" s="32">
        <f t="shared" si="1"/>
        <v>0</v>
      </c>
      <c r="G15" s="32"/>
      <c r="H15" s="32">
        <f t="shared" si="4"/>
        <v>0</v>
      </c>
      <c r="I15" s="24"/>
      <c r="J15" s="32">
        <f t="shared" si="2"/>
        <v>0</v>
      </c>
      <c r="K15" s="32"/>
      <c r="L15" s="25" t="e">
        <f t="shared" si="3"/>
        <v>#DIV/0!</v>
      </c>
    </row>
    <row r="16" spans="1:12" ht="15" collapsed="1">
      <c r="A16" s="26"/>
      <c r="B16" s="22" t="s">
        <v>8</v>
      </c>
      <c r="C16" s="36">
        <f>SUM(C17:C27)</f>
        <v>71986</v>
      </c>
      <c r="D16" s="36">
        <f>SUM(D17:D27)</f>
        <v>11504.699999999999</v>
      </c>
      <c r="E16" s="37">
        <f t="shared" si="0"/>
        <v>15.981857583418996</v>
      </c>
      <c r="F16" s="36">
        <f t="shared" si="1"/>
        <v>-60481.3</v>
      </c>
      <c r="G16" s="36">
        <f>SUM(G17:G27)</f>
        <v>10742.4</v>
      </c>
      <c r="H16" s="36">
        <f>SUM(H17:H27)</f>
        <v>11504.699999999999</v>
      </c>
      <c r="I16" s="37">
        <f t="shared" si="5"/>
        <v>107.09617962466487</v>
      </c>
      <c r="J16" s="36">
        <f t="shared" si="2"/>
        <v>762.2999999999993</v>
      </c>
      <c r="K16" s="36">
        <f>SUM(K17:K27)</f>
        <v>8966.300000000001</v>
      </c>
      <c r="L16" s="38">
        <f>H16/K16*100</f>
        <v>128.3104513567469</v>
      </c>
    </row>
    <row r="17" spans="1:12" ht="30" customHeight="1">
      <c r="A17" s="26">
        <v>9</v>
      </c>
      <c r="B17" s="30" t="s">
        <v>20</v>
      </c>
      <c r="C17" s="32">
        <v>57050</v>
      </c>
      <c r="D17" s="32">
        <v>8453.6</v>
      </c>
      <c r="E17" s="24">
        <f t="shared" si="0"/>
        <v>14.817879053461876</v>
      </c>
      <c r="F17" s="32">
        <f t="shared" si="1"/>
        <v>-48596.4</v>
      </c>
      <c r="G17" s="32">
        <v>8075</v>
      </c>
      <c r="H17" s="32">
        <f>D17</f>
        <v>8453.6</v>
      </c>
      <c r="I17" s="24">
        <f t="shared" si="5"/>
        <v>104.68854489164087</v>
      </c>
      <c r="J17" s="32">
        <f t="shared" si="2"/>
        <v>378.60000000000036</v>
      </c>
      <c r="K17" s="32">
        <v>6159.7</v>
      </c>
      <c r="L17" s="25">
        <f t="shared" si="3"/>
        <v>137.24045002191667</v>
      </c>
    </row>
    <row r="18" spans="1:12" ht="16.5" customHeight="1">
      <c r="A18" s="26">
        <v>10</v>
      </c>
      <c r="B18" s="30" t="s">
        <v>21</v>
      </c>
      <c r="C18" s="34">
        <v>3700</v>
      </c>
      <c r="D18" s="32">
        <v>543.3</v>
      </c>
      <c r="E18" s="24">
        <f t="shared" si="0"/>
        <v>14.683783783783783</v>
      </c>
      <c r="F18" s="32">
        <f t="shared" si="1"/>
        <v>-3156.7</v>
      </c>
      <c r="G18" s="32">
        <v>500</v>
      </c>
      <c r="H18" s="32">
        <f aca="true" t="shared" si="6" ref="H18:H27">D18</f>
        <v>543.3</v>
      </c>
      <c r="I18" s="24">
        <f t="shared" si="5"/>
        <v>108.66</v>
      </c>
      <c r="J18" s="32">
        <f t="shared" si="2"/>
        <v>43.299999999999955</v>
      </c>
      <c r="K18" s="32">
        <v>632.7</v>
      </c>
      <c r="L18" s="25">
        <f t="shared" si="3"/>
        <v>85.8700806069227</v>
      </c>
    </row>
    <row r="19" spans="1:12" ht="16.5" customHeight="1">
      <c r="A19" s="26">
        <v>11</v>
      </c>
      <c r="B19" s="30" t="s">
        <v>28</v>
      </c>
      <c r="C19" s="33">
        <v>3000</v>
      </c>
      <c r="D19" s="32">
        <v>472.3</v>
      </c>
      <c r="E19" s="24">
        <f>D19/C19*100</f>
        <v>15.743333333333334</v>
      </c>
      <c r="F19" s="32">
        <f>D19-C19</f>
        <v>-2527.7</v>
      </c>
      <c r="G19" s="32">
        <v>500</v>
      </c>
      <c r="H19" s="32">
        <f t="shared" si="6"/>
        <v>472.3</v>
      </c>
      <c r="I19" s="24">
        <f>H19/G19*100</f>
        <v>94.46</v>
      </c>
      <c r="J19" s="32">
        <f>H19-G19</f>
        <v>-27.69999999999999</v>
      </c>
      <c r="K19" s="32">
        <v>372.3</v>
      </c>
      <c r="L19" s="25">
        <f t="shared" si="3"/>
        <v>126.86005909213</v>
      </c>
    </row>
    <row r="20" spans="1:12" ht="28.5" customHeight="1">
      <c r="A20" s="26">
        <v>12</v>
      </c>
      <c r="B20" s="30" t="s">
        <v>9</v>
      </c>
      <c r="C20" s="33">
        <v>2789</v>
      </c>
      <c r="D20" s="32">
        <v>1023.4</v>
      </c>
      <c r="E20" s="24">
        <f t="shared" si="0"/>
        <v>36.694155611330224</v>
      </c>
      <c r="F20" s="32">
        <f t="shared" si="1"/>
        <v>-1765.6</v>
      </c>
      <c r="G20" s="32">
        <v>985</v>
      </c>
      <c r="H20" s="32">
        <f t="shared" si="6"/>
        <v>1023.4</v>
      </c>
      <c r="I20" s="24">
        <f>H20/G20*100</f>
        <v>103.8984771573604</v>
      </c>
      <c r="J20" s="32">
        <f t="shared" si="2"/>
        <v>38.39999999999998</v>
      </c>
      <c r="K20" s="32">
        <v>161.1</v>
      </c>
      <c r="L20" s="25">
        <f t="shared" si="3"/>
        <v>635.2576039726878</v>
      </c>
    </row>
    <row r="21" spans="1:12" ht="14.25" customHeight="1">
      <c r="A21" s="26">
        <v>13</v>
      </c>
      <c r="B21" s="30" t="s">
        <v>22</v>
      </c>
      <c r="C21" s="33">
        <v>232</v>
      </c>
      <c r="D21" s="32">
        <v>59</v>
      </c>
      <c r="E21" s="24">
        <f t="shared" si="0"/>
        <v>25.43103448275862</v>
      </c>
      <c r="F21" s="32">
        <f t="shared" si="1"/>
        <v>-173</v>
      </c>
      <c r="G21" s="32">
        <v>30</v>
      </c>
      <c r="H21" s="32">
        <f t="shared" si="6"/>
        <v>59</v>
      </c>
      <c r="I21" s="24">
        <f>H21/G21*100</f>
        <v>196.66666666666666</v>
      </c>
      <c r="J21" s="32">
        <f t="shared" si="2"/>
        <v>29</v>
      </c>
      <c r="K21" s="32">
        <v>1</v>
      </c>
      <c r="L21" s="48" t="s">
        <v>39</v>
      </c>
    </row>
    <row r="22" spans="1:12" ht="16.5" customHeight="1">
      <c r="A22" s="26">
        <v>14</v>
      </c>
      <c r="B22" s="30" t="s">
        <v>27</v>
      </c>
      <c r="C22" s="33"/>
      <c r="D22" s="32">
        <v>100.5</v>
      </c>
      <c r="E22" s="24"/>
      <c r="F22" s="32">
        <f>D22-C22</f>
        <v>100.5</v>
      </c>
      <c r="G22" s="32"/>
      <c r="H22" s="32">
        <f t="shared" si="6"/>
        <v>100.5</v>
      </c>
      <c r="I22" s="24"/>
      <c r="J22" s="32">
        <f>H22-G22</f>
        <v>100.5</v>
      </c>
      <c r="K22" s="32">
        <v>101.3</v>
      </c>
      <c r="L22" s="25">
        <f t="shared" si="3"/>
        <v>99.21026653504443</v>
      </c>
    </row>
    <row r="23" spans="1:12" ht="15" customHeight="1">
      <c r="A23" s="26">
        <v>15</v>
      </c>
      <c r="B23" s="30" t="s">
        <v>23</v>
      </c>
      <c r="C23" s="33">
        <v>500</v>
      </c>
      <c r="D23" s="32"/>
      <c r="E23" s="24">
        <f t="shared" si="0"/>
        <v>0</v>
      </c>
      <c r="F23" s="32">
        <f t="shared" si="1"/>
        <v>-500</v>
      </c>
      <c r="G23" s="32"/>
      <c r="H23" s="32">
        <f t="shared" si="6"/>
        <v>0</v>
      </c>
      <c r="I23" s="24"/>
      <c r="J23" s="32">
        <f t="shared" si="2"/>
        <v>0</v>
      </c>
      <c r="K23" s="32"/>
      <c r="L23" s="25"/>
    </row>
    <row r="24" spans="1:12" ht="16.5" customHeight="1">
      <c r="A24" s="26">
        <v>16</v>
      </c>
      <c r="B24" s="30" t="s">
        <v>10</v>
      </c>
      <c r="C24" s="32">
        <v>3053</v>
      </c>
      <c r="D24" s="32">
        <v>582.1</v>
      </c>
      <c r="E24" s="24">
        <f t="shared" si="0"/>
        <v>19.06649197510645</v>
      </c>
      <c r="F24" s="32">
        <f t="shared" si="1"/>
        <v>-2470.9</v>
      </c>
      <c r="G24" s="32">
        <v>475</v>
      </c>
      <c r="H24" s="32">
        <f t="shared" si="6"/>
        <v>582.1</v>
      </c>
      <c r="I24" s="24">
        <f t="shared" si="5"/>
        <v>122.54736842105262</v>
      </c>
      <c r="J24" s="32">
        <f t="shared" si="2"/>
        <v>107.10000000000002</v>
      </c>
      <c r="K24" s="32">
        <v>373.7</v>
      </c>
      <c r="L24" s="25">
        <f t="shared" si="3"/>
        <v>155.7666577468558</v>
      </c>
    </row>
    <row r="25" spans="1:12" ht="15" customHeight="1">
      <c r="A25" s="26">
        <v>17</v>
      </c>
      <c r="B25" s="30" t="s">
        <v>24</v>
      </c>
      <c r="C25" s="32">
        <v>1239</v>
      </c>
      <c r="D25" s="32">
        <v>162.9</v>
      </c>
      <c r="E25" s="24">
        <f t="shared" si="0"/>
        <v>13.14769975786925</v>
      </c>
      <c r="F25" s="32">
        <f t="shared" si="1"/>
        <v>-1076.1</v>
      </c>
      <c r="G25" s="32">
        <v>177.4</v>
      </c>
      <c r="H25" s="32">
        <f t="shared" si="6"/>
        <v>162.9</v>
      </c>
      <c r="I25" s="24">
        <f t="shared" si="5"/>
        <v>91.82638105975197</v>
      </c>
      <c r="J25" s="32">
        <f t="shared" si="2"/>
        <v>-14.5</v>
      </c>
      <c r="K25" s="32">
        <v>450.3</v>
      </c>
      <c r="L25" s="25">
        <f t="shared" si="3"/>
        <v>36.17588274483678</v>
      </c>
    </row>
    <row r="26" spans="1:12" ht="15">
      <c r="A26" s="26">
        <v>18</v>
      </c>
      <c r="B26" s="30" t="s">
        <v>25</v>
      </c>
      <c r="C26" s="33"/>
      <c r="D26" s="32">
        <v>22.2</v>
      </c>
      <c r="E26" s="24"/>
      <c r="F26" s="32">
        <f>D26-C26</f>
        <v>22.2</v>
      </c>
      <c r="G26" s="32"/>
      <c r="H26" s="32">
        <f t="shared" si="6"/>
        <v>22.2</v>
      </c>
      <c r="I26" s="24"/>
      <c r="J26" s="32">
        <f>H26-G26</f>
        <v>22.2</v>
      </c>
      <c r="K26" s="32">
        <v>93.7</v>
      </c>
      <c r="L26" s="25">
        <f t="shared" si="3"/>
        <v>23.692636072572036</v>
      </c>
    </row>
    <row r="27" spans="1:12" ht="15">
      <c r="A27" s="26">
        <v>19</v>
      </c>
      <c r="B27" s="30" t="s">
        <v>26</v>
      </c>
      <c r="C27" s="33">
        <v>423</v>
      </c>
      <c r="D27" s="32">
        <v>85.4</v>
      </c>
      <c r="E27" s="24">
        <f t="shared" si="0"/>
        <v>20.189125295508276</v>
      </c>
      <c r="F27" s="32">
        <f t="shared" si="1"/>
        <v>-337.6</v>
      </c>
      <c r="G27" s="32"/>
      <c r="H27" s="32">
        <f t="shared" si="6"/>
        <v>85.4</v>
      </c>
      <c r="I27" s="24"/>
      <c r="J27" s="32">
        <f t="shared" si="2"/>
        <v>85.4</v>
      </c>
      <c r="K27" s="32">
        <v>620.5</v>
      </c>
      <c r="L27" s="25">
        <f t="shared" si="3"/>
        <v>13.763094278807413</v>
      </c>
    </row>
    <row r="28" spans="1:12" s="2" customFormat="1" ht="15">
      <c r="A28" s="27"/>
      <c r="B28" s="28" t="s">
        <v>11</v>
      </c>
      <c r="C28" s="39">
        <f>C6+C16</f>
        <v>986242</v>
      </c>
      <c r="D28" s="39">
        <f>D6+D16</f>
        <v>137119.80000000002</v>
      </c>
      <c r="E28" s="40">
        <f t="shared" si="0"/>
        <v>13.903261065742486</v>
      </c>
      <c r="F28" s="39">
        <f t="shared" si="1"/>
        <v>-849122.2</v>
      </c>
      <c r="G28" s="39">
        <f>G6+G16</f>
        <v>136344.4</v>
      </c>
      <c r="H28" s="39">
        <f>H6+H16</f>
        <v>137119.80000000002</v>
      </c>
      <c r="I28" s="40">
        <f t="shared" si="5"/>
        <v>100.56870689225228</v>
      </c>
      <c r="J28" s="39">
        <f t="shared" si="2"/>
        <v>775.4000000000233</v>
      </c>
      <c r="K28" s="39">
        <f>K6+K16</f>
        <v>135872.19999999998</v>
      </c>
      <c r="L28" s="40">
        <f>H28/K28*100</f>
        <v>100.91821579395935</v>
      </c>
    </row>
    <row r="29" spans="1:11" s="4" customFormat="1" ht="15">
      <c r="A29" s="3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2" ht="15">
      <c r="A31" s="5"/>
      <c r="B31" s="10"/>
      <c r="C31" s="10"/>
      <c r="D31" s="7"/>
      <c r="E31" s="11"/>
      <c r="F31" s="11"/>
      <c r="G31" s="11"/>
      <c r="H31" s="7"/>
      <c r="I31" s="8"/>
      <c r="J31" s="11"/>
      <c r="K31" s="12"/>
      <c r="L31" s="9"/>
    </row>
    <row r="32" spans="1:11" ht="15">
      <c r="A32" s="5"/>
      <c r="B32" s="5"/>
      <c r="C32" s="11"/>
      <c r="D32" s="7"/>
      <c r="E32" s="11"/>
      <c r="F32" s="13"/>
      <c r="G32" s="11"/>
      <c r="H32" s="11"/>
      <c r="I32" s="11"/>
      <c r="J32" s="13"/>
      <c r="K32" s="14"/>
    </row>
    <row r="33" spans="1:10" ht="15">
      <c r="A33" s="5"/>
      <c r="B33" s="5"/>
      <c r="C33" s="11"/>
      <c r="D33" s="7"/>
      <c r="E33" s="11"/>
      <c r="F33" s="11"/>
      <c r="G33" s="15"/>
      <c r="H33" s="7"/>
      <c r="I33" s="11"/>
      <c r="J33" s="11"/>
    </row>
    <row r="34" spans="1:10" ht="15">
      <c r="A34" s="5"/>
      <c r="B34" s="5"/>
      <c r="C34" s="11"/>
      <c r="D34" s="11"/>
      <c r="E34" s="11"/>
      <c r="F34" s="7"/>
      <c r="G34" s="15"/>
      <c r="H34" s="11"/>
      <c r="I34" s="11"/>
      <c r="J34" s="7"/>
    </row>
    <row r="35" spans="1:10" ht="15">
      <c r="A35" s="5"/>
      <c r="B35" s="5"/>
      <c r="C35" s="11"/>
      <c r="D35" s="11"/>
      <c r="E35" s="11"/>
      <c r="F35" s="11"/>
      <c r="G35" s="11"/>
      <c r="H35" s="11"/>
      <c r="I35" s="11"/>
      <c r="J35" s="11"/>
    </row>
  </sheetData>
  <sheetProtection/>
  <mergeCells count="4">
    <mergeCell ref="B29:K29"/>
    <mergeCell ref="B1:L1"/>
    <mergeCell ref="B2:L2"/>
    <mergeCell ref="B3:L3"/>
  </mergeCells>
  <printOptions/>
  <pageMargins left="0.5118110236220472" right="0.31496062992125984" top="0.7480314960629921" bottom="0.35433070866141736" header="0.31496062992125984" footer="0.31496062992125984"/>
  <pageSetup fitToHeight="2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Румянцева</cp:lastModifiedBy>
  <cp:lastPrinted>2021-03-12T08:55:03Z</cp:lastPrinted>
  <dcterms:created xsi:type="dcterms:W3CDTF">2015-07-06T08:46:02Z</dcterms:created>
  <dcterms:modified xsi:type="dcterms:W3CDTF">2021-03-12T08:55:59Z</dcterms:modified>
  <cp:category/>
  <cp:version/>
  <cp:contentType/>
  <cp:contentStatus/>
</cp:coreProperties>
</file>