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535" windowHeight="273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'Лист1'!$A$1:$L$31</definedName>
  </definedNames>
  <calcPr fullCalcOnLoad="1"/>
</workbook>
</file>

<file path=xl/sharedStrings.xml><?xml version="1.0" encoding="utf-8"?>
<sst xmlns="http://schemas.openxmlformats.org/spreadsheetml/2006/main" count="41" uniqueCount="40">
  <si>
    <t>ИСПОЛНЕНИЕ</t>
  </si>
  <si>
    <t>№ п/п</t>
  </si>
  <si>
    <t>Наименование налогов и сборов</t>
  </si>
  <si>
    <t>% исполнения к году</t>
  </si>
  <si>
    <t>НАЛОГОВЫЕ  ДОХОДЫ</t>
  </si>
  <si>
    <t xml:space="preserve"> </t>
  </si>
  <si>
    <t>Земельный налог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</si>
  <si>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</si>
  <si>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</si>
  <si>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</si>
  <si>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</si>
  <si>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</si>
  <si>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</si>
  <si>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</si>
  <si>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</si>
  <si>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</si>
  <si>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</si>
  <si>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</si>
  <si>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</si>
  <si>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</si>
  <si>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</si>
  <si>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</si>
  <si>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</si>
  <si>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</si>
  <si>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</si>
  <si>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</si>
  <si>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</si>
  <si>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</si>
  <si>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>Прочие поступления от использования имущества</t>
  </si>
  <si>
    <t>бюджета Шебекинского городского округа по доходным источникам</t>
  </si>
  <si>
    <t>План
2019 года</t>
  </si>
  <si>
    <t>Отклонение</t>
  </si>
  <si>
    <t>Отклоне ние</t>
  </si>
  <si>
    <t>%
 исполне
ния
к 2018 году</t>
  </si>
  <si>
    <t>(тыс.рублей)</t>
  </si>
  <si>
    <t>Факт
 январь-май 2018 года
 (на 01.06.18 г.)</t>
  </si>
  <si>
    <t xml:space="preserve"> по состоянию на 01.06.2019 г.</t>
  </si>
  <si>
    <t>Факт январь-май 2019 года</t>
  </si>
  <si>
    <t xml:space="preserve">План январь-май 2019 года </t>
  </si>
  <si>
    <t>% исполне
ния за январь-май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</si>
</sst>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72" fontId="0" fillId="0" borderId="0" xfId="0" applyNumberForma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4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4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4" fillId="0" borderId="12" xfId="0" applyFont="1" applyBorder="1" applyAlignment="1">
      <alignment/>
    </xf>
    <xf numFmtId="172" fontId="44" fillId="0" borderId="12" xfId="0" applyNumberFormat="1" applyFont="1" applyFill="1" applyBorder="1" applyAlignment="1">
      <alignment/>
    </xf>
    <xf numFmtId="172" fontId="44" fillId="0" borderId="12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44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73" fontId="44" fillId="0" borderId="12" xfId="0" applyNumberFormat="1" applyFont="1" applyFill="1" applyBorder="1" applyAlignment="1">
      <alignment/>
    </xf>
    <xf numFmtId="173" fontId="44" fillId="0" borderId="15" xfId="0" applyNumberFormat="1" applyFont="1" applyFill="1" applyBorder="1" applyAlignment="1">
      <alignment/>
    </xf>
    <xf numFmtId="173" fontId="44" fillId="0" borderId="16" xfId="0" applyNumberFormat="1" applyFont="1" applyFill="1" applyBorder="1" applyAlignment="1">
      <alignment/>
    </xf>
    <xf numFmtId="173" fontId="44" fillId="0" borderId="17" xfId="0" applyNumberFormat="1" applyFont="1" applyFill="1" applyBorder="1" applyAlignment="1">
      <alignment/>
    </xf>
    <xf numFmtId="173" fontId="44" fillId="0" borderId="11" xfId="0" applyNumberFormat="1" applyFont="1" applyFill="1" applyBorder="1" applyAlignment="1">
      <alignment/>
    </xf>
    <xf numFmtId="173" fontId="9" fillId="0" borderId="12" xfId="0" applyNumberFormat="1" applyFont="1" applyFill="1" applyBorder="1" applyAlignment="1">
      <alignment/>
    </xf>
    <xf numFmtId="173" fontId="8" fillId="0" borderId="12" xfId="0" applyNumberFormat="1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8" fillId="0" borderId="12" xfId="0" applyNumberFormat="1" applyFont="1" applyBorder="1" applyAlignment="1">
      <alignment/>
    </xf>
    <xf numFmtId="173" fontId="8" fillId="33" borderId="12" xfId="0" applyNumberFormat="1" applyFont="1" applyFill="1" applyBorder="1" applyAlignment="1">
      <alignment/>
    </xf>
    <xf numFmtId="172" fontId="8" fillId="33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SheetLayoutView="100" zoomScalePageLayoutView="0" workbookViewId="0" topLeftCell="A1">
      <selection activeCell="P14" sqref="P14"/>
    </sheetView>
  </sheetViews>
  <sheetFormatPr defaultColWidth="9.140625" defaultRowHeight="15" outlineLevelRow="1"/>
  <cols>
    <col min="1" max="1" width="3.140625" style="0" customWidth="1"/>
    <col min="2" max="2" width="48.57421875" style="0" customWidth="1"/>
    <col min="3" max="4" width="10.00390625" style="1" customWidth="1"/>
    <col min="5" max="5" width="7.421875" style="1" customWidth="1"/>
    <col min="6" max="6" width="10.8515625" style="1" customWidth="1"/>
    <col min="7" max="7" width="10.00390625" style="1" customWidth="1"/>
    <col min="8" max="8" width="9.8515625" style="1" customWidth="1"/>
    <col min="9" max="9" width="8.140625" style="1" customWidth="1"/>
    <col min="10" max="10" width="9.140625" style="1" customWidth="1"/>
    <col min="11" max="11" width="13.140625" style="1" customWidth="1"/>
    <col min="12" max="12" width="10.00390625" style="0" customWidth="1"/>
    <col min="13" max="13" width="11.57421875" style="0" bestFit="1" customWidth="1"/>
  </cols>
  <sheetData>
    <row r="1" spans="2:12" ht="15.7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ht="15.75">
      <c r="B2" s="53" t="s">
        <v>29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>
      <c r="B3" s="53" t="s">
        <v>36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52" t="s">
        <v>34</v>
      </c>
      <c r="L4" s="52"/>
    </row>
    <row r="5" spans="1:12" ht="15" customHeight="1">
      <c r="A5" s="54" t="s">
        <v>1</v>
      </c>
      <c r="B5" s="57" t="s">
        <v>2</v>
      </c>
      <c r="C5" s="44" t="s">
        <v>30</v>
      </c>
      <c r="D5" s="60" t="s">
        <v>37</v>
      </c>
      <c r="E5" s="44" t="s">
        <v>3</v>
      </c>
      <c r="F5" s="44" t="s">
        <v>31</v>
      </c>
      <c r="G5" s="60" t="s">
        <v>38</v>
      </c>
      <c r="H5" s="60" t="s">
        <v>37</v>
      </c>
      <c r="I5" s="44" t="s">
        <v>39</v>
      </c>
      <c r="J5" s="44" t="s">
        <v>32</v>
      </c>
      <c r="K5" s="44" t="s">
        <v>35</v>
      </c>
      <c r="L5" s="49" t="s">
        <v>33</v>
      </c>
    </row>
    <row r="6" spans="1:12" ht="15">
      <c r="A6" s="55"/>
      <c r="B6" s="58"/>
      <c r="C6" s="47"/>
      <c r="D6" s="61"/>
      <c r="E6" s="45"/>
      <c r="F6" s="45"/>
      <c r="G6" s="61"/>
      <c r="H6" s="61"/>
      <c r="I6" s="45"/>
      <c r="J6" s="45"/>
      <c r="K6" s="47"/>
      <c r="L6" s="50"/>
    </row>
    <row r="7" spans="1:14" ht="36.75" customHeight="1">
      <c r="A7" s="56"/>
      <c r="B7" s="59"/>
      <c r="C7" s="48"/>
      <c r="D7" s="62"/>
      <c r="E7" s="46"/>
      <c r="F7" s="46"/>
      <c r="G7" s="62"/>
      <c r="H7" s="62"/>
      <c r="I7" s="46"/>
      <c r="J7" s="46"/>
      <c r="K7" s="48"/>
      <c r="L7" s="51"/>
      <c r="M7" s="2"/>
      <c r="N7" s="2"/>
    </row>
    <row r="8" spans="1:12" ht="15">
      <c r="A8" s="21"/>
      <c r="B8" s="22" t="s">
        <v>4</v>
      </c>
      <c r="C8" s="38">
        <f>SUM(C9:C17)</f>
        <v>798365</v>
      </c>
      <c r="D8" s="38">
        <f>SUM(D9:D17)</f>
        <v>336300.7</v>
      </c>
      <c r="E8" s="39">
        <f>D8/C8*100</f>
        <v>42.12367776643515</v>
      </c>
      <c r="F8" s="38">
        <f>D8-C8</f>
        <v>-462064.3</v>
      </c>
      <c r="G8" s="38">
        <f>SUM(G9:G17)</f>
        <v>305865</v>
      </c>
      <c r="H8" s="38">
        <f>SUM(H9:H17)</f>
        <v>336300.7</v>
      </c>
      <c r="I8" s="39">
        <f>H8/G8*100</f>
        <v>109.9506972030144</v>
      </c>
      <c r="J8" s="38">
        <f>H8-G8</f>
        <v>30435.70000000001</v>
      </c>
      <c r="K8" s="38">
        <f>SUM(K9:K17)</f>
        <v>301891.70000000007</v>
      </c>
      <c r="L8" s="40">
        <f>H8/K8*100</f>
        <v>111.39779596457933</v>
      </c>
    </row>
    <row r="9" spans="1:13" ht="15">
      <c r="A9" s="23">
        <v>1</v>
      </c>
      <c r="B9" s="29" t="s">
        <v>11</v>
      </c>
      <c r="C9" s="32">
        <f>546490+6173</f>
        <v>552663</v>
      </c>
      <c r="D9" s="32">
        <v>240607.2</v>
      </c>
      <c r="E9" s="24">
        <f aca="true" t="shared" si="0" ref="E9:E31">D9/C9*100</f>
        <v>43.5359703833982</v>
      </c>
      <c r="F9" s="32">
        <f aca="true" t="shared" si="1" ref="F9:F31">D9-C9</f>
        <v>-312055.8</v>
      </c>
      <c r="G9" s="32">
        <v>212171</v>
      </c>
      <c r="H9" s="32">
        <f>D9</f>
        <v>240607.2</v>
      </c>
      <c r="I9" s="24">
        <f>H9/G9*100</f>
        <v>113.40249138666454</v>
      </c>
      <c r="J9" s="32">
        <f aca="true" t="shared" si="2" ref="J9:J31">H9-G9</f>
        <v>28436.20000000001</v>
      </c>
      <c r="K9" s="32">
        <v>204961.9</v>
      </c>
      <c r="L9" s="25">
        <f aca="true" t="shared" si="3" ref="L9:L30">H9/K9*100</f>
        <v>117.39118343457979</v>
      </c>
      <c r="M9" t="s">
        <v>5</v>
      </c>
    </row>
    <row r="10" spans="1:12" ht="15">
      <c r="A10" s="23">
        <v>2</v>
      </c>
      <c r="B10" s="23" t="s">
        <v>12</v>
      </c>
      <c r="C10" s="37">
        <v>34274</v>
      </c>
      <c r="D10" s="32">
        <v>14535.9</v>
      </c>
      <c r="E10" s="24">
        <f t="shared" si="0"/>
        <v>42.41086537900449</v>
      </c>
      <c r="F10" s="32">
        <f t="shared" si="1"/>
        <v>-19738.1</v>
      </c>
      <c r="G10" s="32">
        <v>13337</v>
      </c>
      <c r="H10" s="32">
        <f aca="true" t="shared" si="4" ref="H10:H17">D10</f>
        <v>14535.9</v>
      </c>
      <c r="I10" s="24">
        <f aca="true" t="shared" si="5" ref="I10:I31">H10/G10*100</f>
        <v>108.98927794856415</v>
      </c>
      <c r="J10" s="32">
        <f t="shared" si="2"/>
        <v>1198.8999999999996</v>
      </c>
      <c r="K10" s="32">
        <v>11887.5</v>
      </c>
      <c r="L10" s="25">
        <f t="shared" si="3"/>
        <v>122.2788643533123</v>
      </c>
    </row>
    <row r="11" spans="1:12" ht="28.5" customHeight="1">
      <c r="A11" s="23">
        <v>3</v>
      </c>
      <c r="B11" s="30" t="s">
        <v>13</v>
      </c>
      <c r="C11" s="32">
        <v>27832</v>
      </c>
      <c r="D11" s="32">
        <v>13146.5</v>
      </c>
      <c r="E11" s="24">
        <f t="shared" si="0"/>
        <v>47.23519689565967</v>
      </c>
      <c r="F11" s="32">
        <f t="shared" si="1"/>
        <v>-14685.5</v>
      </c>
      <c r="G11" s="32">
        <v>15291</v>
      </c>
      <c r="H11" s="32">
        <f t="shared" si="4"/>
        <v>13146.5</v>
      </c>
      <c r="I11" s="24">
        <f t="shared" si="5"/>
        <v>85.97541037211431</v>
      </c>
      <c r="J11" s="32">
        <f t="shared" si="2"/>
        <v>-2144.5</v>
      </c>
      <c r="K11" s="32">
        <v>15432.7</v>
      </c>
      <c r="L11" s="25">
        <f t="shared" si="3"/>
        <v>85.18600115339507</v>
      </c>
    </row>
    <row r="12" spans="1:12" ht="15.75" customHeight="1">
      <c r="A12" s="23">
        <v>4</v>
      </c>
      <c r="B12" s="30" t="s">
        <v>14</v>
      </c>
      <c r="C12" s="32">
        <v>1745</v>
      </c>
      <c r="D12" s="32">
        <v>4603.9</v>
      </c>
      <c r="E12" s="24">
        <f t="shared" si="0"/>
        <v>263.8338108882521</v>
      </c>
      <c r="F12" s="32">
        <f t="shared" si="1"/>
        <v>2858.8999999999996</v>
      </c>
      <c r="G12" s="32">
        <v>1599</v>
      </c>
      <c r="H12" s="32">
        <f t="shared" si="4"/>
        <v>4603.9</v>
      </c>
      <c r="I12" s="24">
        <f t="shared" si="5"/>
        <v>287.9237023139462</v>
      </c>
      <c r="J12" s="32">
        <f t="shared" si="2"/>
        <v>3004.8999999999996</v>
      </c>
      <c r="K12" s="32">
        <v>1546.5</v>
      </c>
      <c r="L12" s="25">
        <f t="shared" si="3"/>
        <v>297.6980278047203</v>
      </c>
    </row>
    <row r="13" spans="1:12" ht="28.5" customHeight="1">
      <c r="A13" s="23">
        <v>5</v>
      </c>
      <c r="B13" s="31" t="s">
        <v>15</v>
      </c>
      <c r="C13" s="33">
        <v>451</v>
      </c>
      <c r="D13" s="32">
        <v>182.4</v>
      </c>
      <c r="E13" s="24">
        <f t="shared" si="0"/>
        <v>40.44345898004435</v>
      </c>
      <c r="F13" s="32">
        <f t="shared" si="1"/>
        <v>-268.6</v>
      </c>
      <c r="G13" s="32">
        <v>238</v>
      </c>
      <c r="H13" s="32">
        <f t="shared" si="4"/>
        <v>182.4</v>
      </c>
      <c r="I13" s="24">
        <f t="shared" si="5"/>
        <v>76.63865546218489</v>
      </c>
      <c r="J13" s="32">
        <f t="shared" si="2"/>
        <v>-55.599999999999994</v>
      </c>
      <c r="K13" s="33">
        <v>190.2</v>
      </c>
      <c r="L13" s="25">
        <f t="shared" si="3"/>
        <v>95.89905362776025</v>
      </c>
    </row>
    <row r="14" spans="1:12" ht="14.25" customHeight="1">
      <c r="A14" s="23">
        <v>6</v>
      </c>
      <c r="B14" s="30" t="s">
        <v>16</v>
      </c>
      <c r="C14" s="33">
        <v>32369</v>
      </c>
      <c r="D14" s="32">
        <v>3398.4</v>
      </c>
      <c r="E14" s="24">
        <f t="shared" si="0"/>
        <v>10.49893416540517</v>
      </c>
      <c r="F14" s="32">
        <f t="shared" si="1"/>
        <v>-28970.6</v>
      </c>
      <c r="G14" s="32">
        <v>3791</v>
      </c>
      <c r="H14" s="32">
        <f t="shared" si="4"/>
        <v>3398.4</v>
      </c>
      <c r="I14" s="24">
        <f t="shared" si="5"/>
        <v>89.64389343181219</v>
      </c>
      <c r="J14" s="32">
        <f t="shared" si="2"/>
        <v>-392.5999999999999</v>
      </c>
      <c r="K14" s="33">
        <v>5764.7</v>
      </c>
      <c r="L14" s="25">
        <f t="shared" si="3"/>
        <v>58.9518968896907</v>
      </c>
    </row>
    <row r="15" spans="1:12" ht="15">
      <c r="A15" s="23">
        <v>7</v>
      </c>
      <c r="B15" s="30" t="s">
        <v>6</v>
      </c>
      <c r="C15" s="33">
        <v>136820</v>
      </c>
      <c r="D15" s="32">
        <v>56379.6</v>
      </c>
      <c r="E15" s="24">
        <f t="shared" si="0"/>
        <v>41.207133460020465</v>
      </c>
      <c r="F15" s="32">
        <f t="shared" si="1"/>
        <v>-80440.4</v>
      </c>
      <c r="G15" s="32">
        <v>54796</v>
      </c>
      <c r="H15" s="32">
        <f t="shared" si="4"/>
        <v>56379.6</v>
      </c>
      <c r="I15" s="24">
        <f t="shared" si="5"/>
        <v>102.8899919702168</v>
      </c>
      <c r="J15" s="32">
        <f t="shared" si="2"/>
        <v>1583.5999999999985</v>
      </c>
      <c r="K15" s="33">
        <v>55596.3</v>
      </c>
      <c r="L15" s="25">
        <f t="shared" si="3"/>
        <v>101.40890670782048</v>
      </c>
    </row>
    <row r="16" spans="1:12" ht="15">
      <c r="A16" s="23">
        <v>8</v>
      </c>
      <c r="B16" s="30" t="s">
        <v>17</v>
      </c>
      <c r="C16" s="32">
        <v>12211</v>
      </c>
      <c r="D16" s="32">
        <v>3446.5</v>
      </c>
      <c r="E16" s="24">
        <f>D16/C16*100</f>
        <v>28.224551633772826</v>
      </c>
      <c r="F16" s="32">
        <f>D16-C16</f>
        <v>-8764.5</v>
      </c>
      <c r="G16" s="32">
        <v>4642</v>
      </c>
      <c r="H16" s="32">
        <f t="shared" si="4"/>
        <v>3446.5</v>
      </c>
      <c r="I16" s="24">
        <f>H16/G16*100</f>
        <v>74.24601464885825</v>
      </c>
      <c r="J16" s="32">
        <f>H16-G16</f>
        <v>-1195.5</v>
      </c>
      <c r="K16" s="32">
        <v>6511.9</v>
      </c>
      <c r="L16" s="25">
        <f>H16/K16*100</f>
        <v>52.92618129885287</v>
      </c>
    </row>
    <row r="17" spans="1:12" ht="30" customHeight="1" hidden="1" outlineLevel="1">
      <c r="A17" s="23">
        <v>9</v>
      </c>
      <c r="B17" s="30" t="s">
        <v>18</v>
      </c>
      <c r="C17" s="32"/>
      <c r="D17" s="32">
        <v>0.3</v>
      </c>
      <c r="E17" s="24"/>
      <c r="F17" s="32">
        <f t="shared" si="1"/>
        <v>0.3</v>
      </c>
      <c r="G17" s="32"/>
      <c r="H17" s="32">
        <f t="shared" si="4"/>
        <v>0.3</v>
      </c>
      <c r="I17" s="24"/>
      <c r="J17" s="32">
        <f t="shared" si="2"/>
        <v>0.3</v>
      </c>
      <c r="K17" s="32">
        <v>0</v>
      </c>
      <c r="L17" s="25" t="e">
        <f t="shared" si="3"/>
        <v>#DIV/0!</v>
      </c>
    </row>
    <row r="18" spans="1:12" ht="15" collapsed="1">
      <c r="A18" s="26"/>
      <c r="B18" s="22" t="s">
        <v>7</v>
      </c>
      <c r="C18" s="38">
        <f>SUM(C19:C30)</f>
        <v>94954.5</v>
      </c>
      <c r="D18" s="38">
        <f>SUM(D19:D30)</f>
        <v>40562</v>
      </c>
      <c r="E18" s="39">
        <f t="shared" si="0"/>
        <v>42.71730144437599</v>
      </c>
      <c r="F18" s="38">
        <f t="shared" si="1"/>
        <v>-54392.5</v>
      </c>
      <c r="G18" s="38">
        <f>SUM(G19:G30)</f>
        <v>35681.75</v>
      </c>
      <c r="H18" s="38">
        <f>SUM(H19:H30)</f>
        <v>40562</v>
      </c>
      <c r="I18" s="39">
        <f t="shared" si="5"/>
        <v>113.6771598926622</v>
      </c>
      <c r="J18" s="38">
        <f t="shared" si="2"/>
        <v>4880.25</v>
      </c>
      <c r="K18" s="38">
        <f>SUM(K19:K30)</f>
        <v>46474.200000000004</v>
      </c>
      <c r="L18" s="40">
        <f>H18/K18*100</f>
        <v>87.27853303553368</v>
      </c>
    </row>
    <row r="19" spans="1:12" ht="30" customHeight="1">
      <c r="A19" s="26">
        <v>9</v>
      </c>
      <c r="B19" s="30" t="s">
        <v>19</v>
      </c>
      <c r="C19" s="32">
        <v>62230</v>
      </c>
      <c r="D19" s="32">
        <v>23429.6</v>
      </c>
      <c r="E19" s="24">
        <f t="shared" si="0"/>
        <v>37.65000803470994</v>
      </c>
      <c r="F19" s="32">
        <f t="shared" si="1"/>
        <v>-38800.4</v>
      </c>
      <c r="G19" s="32">
        <v>21808</v>
      </c>
      <c r="H19" s="32">
        <f>D19</f>
        <v>23429.6</v>
      </c>
      <c r="I19" s="24">
        <f t="shared" si="5"/>
        <v>107.43580337490828</v>
      </c>
      <c r="J19" s="32">
        <f t="shared" si="2"/>
        <v>1621.5999999999985</v>
      </c>
      <c r="K19" s="32">
        <v>23599.6</v>
      </c>
      <c r="L19" s="25">
        <f t="shared" si="3"/>
        <v>99.27964880760692</v>
      </c>
    </row>
    <row r="20" spans="1:12" ht="16.5" customHeight="1">
      <c r="A20" s="26">
        <v>10</v>
      </c>
      <c r="B20" s="30" t="s">
        <v>20</v>
      </c>
      <c r="C20" s="34">
        <v>4874</v>
      </c>
      <c r="D20" s="32">
        <v>1949</v>
      </c>
      <c r="E20" s="24">
        <f t="shared" si="0"/>
        <v>39.98768978251949</v>
      </c>
      <c r="F20" s="32">
        <f t="shared" si="1"/>
        <v>-2925</v>
      </c>
      <c r="G20" s="32">
        <v>2030</v>
      </c>
      <c r="H20" s="32">
        <f aca="true" t="shared" si="6" ref="H20:H30">D20</f>
        <v>1949</v>
      </c>
      <c r="I20" s="24">
        <f t="shared" si="5"/>
        <v>96.00985221674877</v>
      </c>
      <c r="J20" s="32">
        <f t="shared" si="2"/>
        <v>-81</v>
      </c>
      <c r="K20" s="35">
        <v>2276</v>
      </c>
      <c r="L20" s="25">
        <f t="shared" si="3"/>
        <v>85.63268892794376</v>
      </c>
    </row>
    <row r="21" spans="1:12" ht="17.25" customHeight="1" outlineLevel="1">
      <c r="A21" s="26">
        <v>11</v>
      </c>
      <c r="B21" s="31" t="s">
        <v>21</v>
      </c>
      <c r="C21" s="33"/>
      <c r="D21" s="32">
        <v>61.2</v>
      </c>
      <c r="E21" s="24"/>
      <c r="F21" s="32">
        <f t="shared" si="1"/>
        <v>61.2</v>
      </c>
      <c r="G21" s="32"/>
      <c r="H21" s="32">
        <f t="shared" si="6"/>
        <v>61.2</v>
      </c>
      <c r="I21" s="24"/>
      <c r="J21" s="32">
        <f t="shared" si="2"/>
        <v>61.2</v>
      </c>
      <c r="K21" s="36">
        <v>165.6</v>
      </c>
      <c r="L21" s="25">
        <f t="shared" si="3"/>
        <v>36.95652173913044</v>
      </c>
    </row>
    <row r="22" spans="1:12" ht="16.5" customHeight="1">
      <c r="A22" s="26">
        <v>12</v>
      </c>
      <c r="B22" s="30" t="s">
        <v>28</v>
      </c>
      <c r="C22" s="33">
        <v>3000</v>
      </c>
      <c r="D22" s="32">
        <v>1312.6</v>
      </c>
      <c r="E22" s="24">
        <f>D22/C22*100</f>
        <v>43.75333333333333</v>
      </c>
      <c r="F22" s="32">
        <f>D22-C22</f>
        <v>-1687.4</v>
      </c>
      <c r="G22" s="32">
        <v>1145</v>
      </c>
      <c r="H22" s="32">
        <f t="shared" si="6"/>
        <v>1312.6</v>
      </c>
      <c r="I22" s="24">
        <f>H22/G22*100</f>
        <v>114.63755458515283</v>
      </c>
      <c r="J22" s="32">
        <f>H22-G22</f>
        <v>167.5999999999999</v>
      </c>
      <c r="K22" s="36">
        <v>1226</v>
      </c>
      <c r="L22" s="25">
        <f t="shared" si="3"/>
        <v>107.06362153344209</v>
      </c>
    </row>
    <row r="23" spans="1:12" ht="28.5" customHeight="1">
      <c r="A23" s="26">
        <v>13</v>
      </c>
      <c r="B23" s="30" t="s">
        <v>8</v>
      </c>
      <c r="C23" s="33">
        <v>6784</v>
      </c>
      <c r="D23" s="32">
        <v>4844</v>
      </c>
      <c r="E23" s="24">
        <f t="shared" si="0"/>
        <v>71.40330188679245</v>
      </c>
      <c r="F23" s="32">
        <f t="shared" si="1"/>
        <v>-1940</v>
      </c>
      <c r="G23" s="32">
        <v>4179</v>
      </c>
      <c r="H23" s="32">
        <f t="shared" si="6"/>
        <v>4844</v>
      </c>
      <c r="I23" s="24">
        <f>H23/G23*100</f>
        <v>115.91289782244556</v>
      </c>
      <c r="J23" s="32">
        <f t="shared" si="2"/>
        <v>665</v>
      </c>
      <c r="K23" s="36">
        <v>3323.7</v>
      </c>
      <c r="L23" s="25">
        <f t="shared" si="3"/>
        <v>145.74119204501008</v>
      </c>
    </row>
    <row r="24" spans="1:12" ht="14.25" customHeight="1">
      <c r="A24" s="26">
        <v>14</v>
      </c>
      <c r="B24" s="30" t="s">
        <v>22</v>
      </c>
      <c r="C24" s="33">
        <v>76</v>
      </c>
      <c r="D24" s="32">
        <v>3.9</v>
      </c>
      <c r="E24" s="24">
        <f t="shared" si="0"/>
        <v>5.131578947368421</v>
      </c>
      <c r="F24" s="32">
        <f t="shared" si="1"/>
        <v>-72.1</v>
      </c>
      <c r="G24" s="32">
        <v>27</v>
      </c>
      <c r="H24" s="32">
        <f t="shared" si="6"/>
        <v>3.9</v>
      </c>
      <c r="I24" s="24">
        <f>H24/G24*100</f>
        <v>14.444444444444443</v>
      </c>
      <c r="J24" s="32">
        <f t="shared" si="2"/>
        <v>-23.1</v>
      </c>
      <c r="K24" s="36">
        <v>30.9</v>
      </c>
      <c r="L24" s="25"/>
    </row>
    <row r="25" spans="1:12" ht="16.5" customHeight="1">
      <c r="A25" s="26">
        <v>15</v>
      </c>
      <c r="B25" s="30" t="s">
        <v>27</v>
      </c>
      <c r="C25" s="33"/>
      <c r="D25" s="32">
        <v>1023.4</v>
      </c>
      <c r="E25" s="24"/>
      <c r="F25" s="32">
        <f>D25-C25</f>
        <v>1023.4</v>
      </c>
      <c r="G25" s="32"/>
      <c r="H25" s="32">
        <f t="shared" si="6"/>
        <v>1023.4</v>
      </c>
      <c r="I25" s="24"/>
      <c r="J25" s="32">
        <f>H25-G25</f>
        <v>1023.4</v>
      </c>
      <c r="K25" s="32">
        <v>1394.2</v>
      </c>
      <c r="L25" s="25">
        <f>H25/K25*100</f>
        <v>73.40410271123224</v>
      </c>
    </row>
    <row r="26" spans="1:12" ht="15" customHeight="1">
      <c r="A26" s="26">
        <v>16</v>
      </c>
      <c r="B26" s="30" t="s">
        <v>23</v>
      </c>
      <c r="C26" s="33">
        <v>500</v>
      </c>
      <c r="D26" s="32">
        <v>9.4</v>
      </c>
      <c r="E26" s="24">
        <f t="shared" si="0"/>
        <v>1.8800000000000001</v>
      </c>
      <c r="F26" s="32">
        <f t="shared" si="1"/>
        <v>-490.6</v>
      </c>
      <c r="G26" s="32"/>
      <c r="H26" s="32">
        <f t="shared" si="6"/>
        <v>9.4</v>
      </c>
      <c r="I26" s="24"/>
      <c r="J26" s="32">
        <f t="shared" si="2"/>
        <v>9.4</v>
      </c>
      <c r="K26" s="32">
        <v>3689.5</v>
      </c>
      <c r="L26" s="25">
        <f>H26/K26*100</f>
        <v>0.2547770700636943</v>
      </c>
    </row>
    <row r="27" spans="1:12" ht="16.5" customHeight="1">
      <c r="A27" s="26">
        <v>17</v>
      </c>
      <c r="B27" s="30" t="s">
        <v>9</v>
      </c>
      <c r="C27" s="32">
        <v>2931</v>
      </c>
      <c r="D27" s="32">
        <v>2474.7</v>
      </c>
      <c r="E27" s="24">
        <f t="shared" si="0"/>
        <v>84.43193449334697</v>
      </c>
      <c r="F27" s="32">
        <f t="shared" si="1"/>
        <v>-456.3000000000002</v>
      </c>
      <c r="G27" s="32">
        <v>1221.25</v>
      </c>
      <c r="H27" s="32">
        <f t="shared" si="6"/>
        <v>2474.7</v>
      </c>
      <c r="I27" s="24">
        <f t="shared" si="5"/>
        <v>202.63664278403274</v>
      </c>
      <c r="J27" s="32">
        <f t="shared" si="2"/>
        <v>1253.4499999999998</v>
      </c>
      <c r="K27" s="32">
        <v>5601.9</v>
      </c>
      <c r="L27" s="25">
        <f t="shared" si="3"/>
        <v>44.17608311465753</v>
      </c>
    </row>
    <row r="28" spans="1:12" ht="15" customHeight="1">
      <c r="A28" s="26">
        <v>18</v>
      </c>
      <c r="B28" s="30" t="s">
        <v>24</v>
      </c>
      <c r="C28" s="32">
        <f>9846+9.5</f>
        <v>9855.5</v>
      </c>
      <c r="D28" s="32">
        <v>2810</v>
      </c>
      <c r="E28" s="24">
        <f t="shared" si="0"/>
        <v>28.51199837654102</v>
      </c>
      <c r="F28" s="32">
        <f t="shared" si="1"/>
        <v>-7045.5</v>
      </c>
      <c r="G28" s="32">
        <v>3426.5</v>
      </c>
      <c r="H28" s="32">
        <f t="shared" si="6"/>
        <v>2810</v>
      </c>
      <c r="I28" s="24">
        <f t="shared" si="5"/>
        <v>82.00787976068875</v>
      </c>
      <c r="J28" s="32">
        <f t="shared" si="2"/>
        <v>-616.5</v>
      </c>
      <c r="K28" s="36">
        <v>3097.8</v>
      </c>
      <c r="L28" s="25">
        <f t="shared" si="3"/>
        <v>90.7095357995997</v>
      </c>
    </row>
    <row r="29" spans="1:12" ht="15">
      <c r="A29" s="26">
        <v>19</v>
      </c>
      <c r="B29" s="30" t="s">
        <v>25</v>
      </c>
      <c r="C29" s="33"/>
      <c r="D29" s="32">
        <v>-211.8</v>
      </c>
      <c r="E29" s="24"/>
      <c r="F29" s="32">
        <f>D29-C29</f>
        <v>-211.8</v>
      </c>
      <c r="G29" s="32"/>
      <c r="H29" s="32">
        <f t="shared" si="6"/>
        <v>-211.8</v>
      </c>
      <c r="I29" s="24"/>
      <c r="J29" s="32">
        <f>H29-G29</f>
        <v>-211.8</v>
      </c>
      <c r="K29" s="32">
        <v>123.7</v>
      </c>
      <c r="L29" s="25">
        <f>H29/K29*100</f>
        <v>-171.2206952303961</v>
      </c>
    </row>
    <row r="30" spans="1:12" ht="15">
      <c r="A30" s="26">
        <v>20</v>
      </c>
      <c r="B30" s="30" t="s">
        <v>26</v>
      </c>
      <c r="C30" s="33">
        <v>4704</v>
      </c>
      <c r="D30" s="32">
        <v>2856</v>
      </c>
      <c r="E30" s="24">
        <f t="shared" si="0"/>
        <v>60.71428571428571</v>
      </c>
      <c r="F30" s="32">
        <f t="shared" si="1"/>
        <v>-1848</v>
      </c>
      <c r="G30" s="32">
        <v>1845</v>
      </c>
      <c r="H30" s="32">
        <f t="shared" si="6"/>
        <v>2856</v>
      </c>
      <c r="I30" s="24">
        <f t="shared" si="5"/>
        <v>154.79674796747966</v>
      </c>
      <c r="J30" s="32">
        <f t="shared" si="2"/>
        <v>1011</v>
      </c>
      <c r="K30" s="32">
        <v>1945.3</v>
      </c>
      <c r="L30" s="25">
        <f t="shared" si="3"/>
        <v>146.8154012234617</v>
      </c>
    </row>
    <row r="31" spans="1:12" s="3" customFormat="1" ht="15">
      <c r="A31" s="27"/>
      <c r="B31" s="28" t="s">
        <v>10</v>
      </c>
      <c r="C31" s="41">
        <f>C8+C18</f>
        <v>893319.5</v>
      </c>
      <c r="D31" s="41">
        <f>D8+D18</f>
        <v>376862.7</v>
      </c>
      <c r="E31" s="42">
        <f t="shared" si="0"/>
        <v>42.186776399709174</v>
      </c>
      <c r="F31" s="41">
        <f t="shared" si="1"/>
        <v>-516456.8</v>
      </c>
      <c r="G31" s="41">
        <f>G8+G18</f>
        <v>341546.75</v>
      </c>
      <c r="H31" s="41">
        <f>H8+H18</f>
        <v>376862.7</v>
      </c>
      <c r="I31" s="42">
        <f t="shared" si="5"/>
        <v>110.34000469921028</v>
      </c>
      <c r="J31" s="41">
        <f t="shared" si="2"/>
        <v>35315.95000000001</v>
      </c>
      <c r="K31" s="41">
        <f>K8+K18</f>
        <v>348365.9000000001</v>
      </c>
      <c r="L31" s="42">
        <f>H31/K31*100</f>
        <v>108.1801347376422</v>
      </c>
    </row>
    <row r="32" spans="1:11" s="5" customFormat="1" ht="15">
      <c r="A32" s="4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2" ht="15">
      <c r="A34" s="6"/>
      <c r="B34" s="11"/>
      <c r="C34" s="11"/>
      <c r="D34" s="8"/>
      <c r="E34" s="12"/>
      <c r="F34" s="12"/>
      <c r="G34" s="12"/>
      <c r="H34" s="8"/>
      <c r="I34" s="9"/>
      <c r="J34" s="12"/>
      <c r="K34" s="13"/>
      <c r="L34" s="10"/>
    </row>
    <row r="35" spans="1:11" ht="15">
      <c r="A35" s="6"/>
      <c r="B35" s="6"/>
      <c r="C35" s="12"/>
      <c r="D35" s="8"/>
      <c r="E35" s="12"/>
      <c r="F35" s="14"/>
      <c r="G35" s="12"/>
      <c r="H35" s="12"/>
      <c r="I35" s="12"/>
      <c r="J35" s="14"/>
      <c r="K35" s="15"/>
    </row>
    <row r="36" spans="1:10" ht="15">
      <c r="A36" s="6"/>
      <c r="B36" s="6"/>
      <c r="C36" s="12"/>
      <c r="D36" s="8"/>
      <c r="E36" s="12"/>
      <c r="F36" s="12"/>
      <c r="G36" s="16"/>
      <c r="H36" s="8"/>
      <c r="I36" s="12"/>
      <c r="J36" s="12"/>
    </row>
    <row r="37" spans="1:10" ht="15">
      <c r="A37" s="6"/>
      <c r="B37" s="6"/>
      <c r="C37" s="12"/>
      <c r="D37" s="12"/>
      <c r="E37" s="12"/>
      <c r="F37" s="8"/>
      <c r="G37" s="16"/>
      <c r="H37" s="12"/>
      <c r="I37" s="12"/>
      <c r="J37" s="8"/>
    </row>
    <row r="38" spans="1:10" ht="15">
      <c r="A38" s="6"/>
      <c r="B38" s="6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17">
    <mergeCell ref="L5:L7"/>
    <mergeCell ref="K4:L4"/>
    <mergeCell ref="B1:L1"/>
    <mergeCell ref="B2:L2"/>
    <mergeCell ref="B3:L3"/>
    <mergeCell ref="A5:A7"/>
    <mergeCell ref="B5:B7"/>
    <mergeCell ref="C5:C7"/>
    <mergeCell ref="D5:D7"/>
    <mergeCell ref="E5:E7"/>
    <mergeCell ref="B32:K32"/>
    <mergeCell ref="G5:G7"/>
    <mergeCell ref="H5:H7"/>
    <mergeCell ref="I5:I7"/>
    <mergeCell ref="J5:J7"/>
    <mergeCell ref="K5:K7"/>
    <mergeCell ref="F5:F7"/>
  </mergeCells>
  <printOptions/>
  <pageMargins left="0.5118110236220472" right="0.31496062992125984" top="0.7480314960629921" bottom="0.35433070866141736" header="0.31496062992125984" footer="0.31496062992125984"/>
  <pageSetup fitToHeight="2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Румянцева</cp:lastModifiedBy>
  <cp:lastPrinted>2019-05-28T13:57:44Z</cp:lastPrinted>
  <dcterms:created xsi:type="dcterms:W3CDTF">2015-07-06T08:46:02Z</dcterms:created>
  <dcterms:modified xsi:type="dcterms:W3CDTF">2019-06-05T12:35:23Z</dcterms:modified>
  <cp:category/>
  <cp:version/>
  <cp:contentType/>
  <cp:contentStatus/>
</cp:coreProperties>
</file>