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<sst xmlns="http://schemas.openxmlformats.org/spreadsheetml/2006/main" count="41" uniqueCount="40">
  <si>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</si>
  <si>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</si>
  <si>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</si>
  <si>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</si>
  <si>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</si>
  <si>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</si>
  <si>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</si>
  <si>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</si>
  <si>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</si>
  <si>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</si>
  <si>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</si>
  <si>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</si>
  <si>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</si>
  <si>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</si>
  <si>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</si>
  <si>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</si>
  <si>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</si>
  <si>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</si>
  <si>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</si>
  <si>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</si>
  <si>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</si>
  <si>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</si>
  <si>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</si>
  <si>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</si>
  <si>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</si>
  <si>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</si>
  <si>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</si>
  <si>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</si>
  <si>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</si>
  <si>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</si>
  <si>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</si>
  <si>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Отклонение</t>
  </si>
  <si>
    <t>Отклоне ние</t>
  </si>
  <si>
    <t>План
2020 года</t>
  </si>
  <si>
    <t>%
 исполне
ния
к 2019 году</t>
  </si>
  <si>
    <t xml:space="preserve"> по состоянию на 01.06.2020 г.</t>
  </si>
  <si>
    <t>Факт январь-май 2020 года</t>
  </si>
  <si>
    <t xml:space="preserve">План январь-май 2020 года </t>
  </si>
  <si>
    <t>% исполне ния за январь-май</t>
  </si>
  <si>
    <t>Факт
 январь-май 2019 года
(на 01.06.19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</si>
</sst>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173" fontId="43" fillId="0" borderId="15" xfId="0" applyNumberFormat="1" applyFont="1" applyFill="1" applyBorder="1" applyAlignment="1">
      <alignment/>
    </xf>
    <xf numFmtId="173" fontId="43" fillId="0" borderId="16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173" fontId="43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N13" sqref="N13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3" width="11.8515625" style="1" customWidth="1"/>
    <col min="4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2.8515625" style="1" customWidth="1"/>
    <col min="12" max="12" width="10.00390625" style="0" customWidth="1"/>
    <col min="13" max="13" width="11.57421875" style="0" bestFit="1" customWidth="1"/>
  </cols>
  <sheetData>
    <row r="1" spans="2:12" ht="15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5.75">
      <c r="B2" s="53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>
      <c r="B3" s="53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54" t="s">
        <v>2</v>
      </c>
      <c r="B5" s="57" t="s">
        <v>3</v>
      </c>
      <c r="C5" s="44" t="s">
        <v>33</v>
      </c>
      <c r="D5" s="44" t="s">
        <v>36</v>
      </c>
      <c r="E5" s="44" t="s">
        <v>4</v>
      </c>
      <c r="F5" s="44" t="s">
        <v>31</v>
      </c>
      <c r="G5" s="44" t="s">
        <v>37</v>
      </c>
      <c r="H5" s="44" t="s">
        <v>36</v>
      </c>
      <c r="I5" s="44" t="s">
        <v>38</v>
      </c>
      <c r="J5" s="44" t="s">
        <v>32</v>
      </c>
      <c r="K5" s="44" t="s">
        <v>39</v>
      </c>
      <c r="L5" s="49" t="s">
        <v>34</v>
      </c>
    </row>
    <row r="6" spans="1:12" ht="15">
      <c r="A6" s="55"/>
      <c r="B6" s="58"/>
      <c r="C6" s="45"/>
      <c r="D6" s="45"/>
      <c r="E6" s="47"/>
      <c r="F6" s="47"/>
      <c r="G6" s="45"/>
      <c r="H6" s="45"/>
      <c r="I6" s="47"/>
      <c r="J6" s="47"/>
      <c r="K6" s="45"/>
      <c r="L6" s="50"/>
    </row>
    <row r="7" spans="1:14" ht="45" customHeight="1">
      <c r="A7" s="56"/>
      <c r="B7" s="59"/>
      <c r="C7" s="46"/>
      <c r="D7" s="46"/>
      <c r="E7" s="48"/>
      <c r="F7" s="48"/>
      <c r="G7" s="46"/>
      <c r="H7" s="46"/>
      <c r="I7" s="48"/>
      <c r="J7" s="48"/>
      <c r="K7" s="46"/>
      <c r="L7" s="51"/>
      <c r="M7" s="2"/>
      <c r="N7" s="2"/>
    </row>
    <row r="8" spans="1:12" ht="15">
      <c r="A8" s="23"/>
      <c r="B8" s="24" t="s">
        <v>5</v>
      </c>
      <c r="C8" s="38">
        <f>SUM(C9:C17)</f>
        <v>949751</v>
      </c>
      <c r="D8" s="38">
        <f>SUM(D9:D17)</f>
        <v>432027.6</v>
      </c>
      <c r="E8" s="39">
        <f>D8/C8*100</f>
        <v>45.48851225215872</v>
      </c>
      <c r="F8" s="38">
        <f>D8-C8</f>
        <v>-517723.4</v>
      </c>
      <c r="G8" s="38">
        <f>SUM(G9:G17)</f>
        <v>417827</v>
      </c>
      <c r="H8" s="38">
        <f>SUM(H9:H17)</f>
        <v>432027.6</v>
      </c>
      <c r="I8" s="39">
        <f>H8/G8*100</f>
        <v>103.3986793577246</v>
      </c>
      <c r="J8" s="38">
        <f>H8-G8</f>
        <v>14200.599999999977</v>
      </c>
      <c r="K8" s="38">
        <f>SUM(K9:K17)</f>
        <v>336300.60000000003</v>
      </c>
      <c r="L8" s="40">
        <f>H8/K8*100</f>
        <v>128.46471281942402</v>
      </c>
    </row>
    <row r="9" spans="1:13" ht="15">
      <c r="A9" s="25">
        <v>1</v>
      </c>
      <c r="B9" s="31" t="s">
        <v>12</v>
      </c>
      <c r="C9" s="43">
        <f>590181+80000</f>
        <v>670181</v>
      </c>
      <c r="D9" s="43">
        <v>324106.5</v>
      </c>
      <c r="E9" s="26">
        <f aca="true" t="shared" si="0" ref="E9:E31">D9/C9*100</f>
        <v>48.361039778806024</v>
      </c>
      <c r="F9" s="34">
        <f aca="true" t="shared" si="1" ref="F9:F31">D9-C9</f>
        <v>-346074.5</v>
      </c>
      <c r="G9" s="43">
        <v>315609</v>
      </c>
      <c r="H9" s="43">
        <f>D9</f>
        <v>324106.5</v>
      </c>
      <c r="I9" s="26">
        <f>H9/G9*100</f>
        <v>102.6924137144378</v>
      </c>
      <c r="J9" s="34">
        <f aca="true" t="shared" si="2" ref="J9:J31">H9-G9</f>
        <v>8497.5</v>
      </c>
      <c r="K9" s="34">
        <v>240607.2</v>
      </c>
      <c r="L9" s="27">
        <f aca="true" t="shared" si="3" ref="L9:L30">H9/K9*100</f>
        <v>134.7035749553629</v>
      </c>
      <c r="M9" t="s">
        <v>6</v>
      </c>
    </row>
    <row r="10" spans="1:12" ht="15">
      <c r="A10" s="25">
        <v>2</v>
      </c>
      <c r="B10" s="25" t="s">
        <v>13</v>
      </c>
      <c r="C10" s="37">
        <v>39513</v>
      </c>
      <c r="D10" s="34">
        <v>13861</v>
      </c>
      <c r="E10" s="26">
        <f t="shared" si="0"/>
        <v>35.07959405765192</v>
      </c>
      <c r="F10" s="34">
        <f t="shared" si="1"/>
        <v>-25652</v>
      </c>
      <c r="G10" s="34">
        <v>15643</v>
      </c>
      <c r="H10" s="34">
        <f aca="true" t="shared" si="4" ref="H10:H17">D10</f>
        <v>13861</v>
      </c>
      <c r="I10" s="26">
        <f aca="true" t="shared" si="5" ref="I10:I31">H10/G10*100</f>
        <v>88.60832321166016</v>
      </c>
      <c r="J10" s="34">
        <f t="shared" si="2"/>
        <v>-1782</v>
      </c>
      <c r="K10" s="34">
        <v>14535.9</v>
      </c>
      <c r="L10" s="27">
        <f t="shared" si="3"/>
        <v>95.35701263767638</v>
      </c>
    </row>
    <row r="11" spans="1:12" ht="28.5" customHeight="1">
      <c r="A11" s="25">
        <v>3</v>
      </c>
      <c r="B11" s="32" t="s">
        <v>14</v>
      </c>
      <c r="C11" s="34">
        <v>28890</v>
      </c>
      <c r="D11" s="34">
        <v>13691.5</v>
      </c>
      <c r="E11" s="26">
        <f t="shared" si="0"/>
        <v>47.391831083419866</v>
      </c>
      <c r="F11" s="34">
        <f t="shared" si="1"/>
        <v>-15198.5</v>
      </c>
      <c r="G11" s="34">
        <v>13941</v>
      </c>
      <c r="H11" s="34">
        <f t="shared" si="4"/>
        <v>13691.5</v>
      </c>
      <c r="I11" s="26">
        <f t="shared" si="5"/>
        <v>98.21031489850083</v>
      </c>
      <c r="J11" s="34">
        <f t="shared" si="2"/>
        <v>-249.5</v>
      </c>
      <c r="K11" s="34">
        <v>13146.5</v>
      </c>
      <c r="L11" s="27">
        <f t="shared" si="3"/>
        <v>104.14559008101017</v>
      </c>
    </row>
    <row r="12" spans="1:12" ht="15.75" customHeight="1">
      <c r="A12" s="25">
        <v>4</v>
      </c>
      <c r="B12" s="32" t="s">
        <v>15</v>
      </c>
      <c r="C12" s="34">
        <v>6638</v>
      </c>
      <c r="D12" s="34">
        <v>4577.5</v>
      </c>
      <c r="E12" s="26">
        <f t="shared" si="0"/>
        <v>68.9590238023501</v>
      </c>
      <c r="F12" s="34">
        <f t="shared" si="1"/>
        <v>-2060.5</v>
      </c>
      <c r="G12" s="34">
        <v>4425</v>
      </c>
      <c r="H12" s="34">
        <f t="shared" si="4"/>
        <v>4577.5</v>
      </c>
      <c r="I12" s="26">
        <f t="shared" si="5"/>
        <v>103.4463276836158</v>
      </c>
      <c r="J12" s="34">
        <f t="shared" si="2"/>
        <v>152.5</v>
      </c>
      <c r="K12" s="34">
        <v>4603.9</v>
      </c>
      <c r="L12" s="27">
        <f t="shared" si="3"/>
        <v>99.4265731227872</v>
      </c>
    </row>
    <row r="13" spans="1:12" ht="28.5" customHeight="1">
      <c r="A13" s="25">
        <v>5</v>
      </c>
      <c r="B13" s="33" t="s">
        <v>16</v>
      </c>
      <c r="C13" s="35">
        <v>409</v>
      </c>
      <c r="D13" s="34">
        <v>292.6</v>
      </c>
      <c r="E13" s="26">
        <f t="shared" si="0"/>
        <v>71.54034229828852</v>
      </c>
      <c r="F13" s="34">
        <f t="shared" si="1"/>
        <v>-116.39999999999998</v>
      </c>
      <c r="G13" s="34">
        <v>206</v>
      </c>
      <c r="H13" s="34">
        <f t="shared" si="4"/>
        <v>292.6</v>
      </c>
      <c r="I13" s="26">
        <f t="shared" si="5"/>
        <v>142.03883495145632</v>
      </c>
      <c r="J13" s="34">
        <f t="shared" si="2"/>
        <v>86.60000000000002</v>
      </c>
      <c r="K13" s="34">
        <v>182.4</v>
      </c>
      <c r="L13" s="27">
        <f t="shared" si="3"/>
        <v>160.41666666666669</v>
      </c>
    </row>
    <row r="14" spans="1:12" ht="14.25" customHeight="1">
      <c r="A14" s="25">
        <v>6</v>
      </c>
      <c r="B14" s="32" t="s">
        <v>17</v>
      </c>
      <c r="C14" s="35">
        <v>46189</v>
      </c>
      <c r="D14" s="34">
        <v>3738.1</v>
      </c>
      <c r="E14" s="26">
        <f t="shared" si="0"/>
        <v>8.093052458377535</v>
      </c>
      <c r="F14" s="34">
        <f t="shared" si="1"/>
        <v>-42450.9</v>
      </c>
      <c r="G14" s="34">
        <v>3399</v>
      </c>
      <c r="H14" s="34">
        <f t="shared" si="4"/>
        <v>3738.1</v>
      </c>
      <c r="I14" s="26">
        <f t="shared" si="5"/>
        <v>109.97646366578404</v>
      </c>
      <c r="J14" s="34">
        <f t="shared" si="2"/>
        <v>339.0999999999999</v>
      </c>
      <c r="K14" s="34">
        <v>3398.4</v>
      </c>
      <c r="L14" s="27">
        <f t="shared" si="3"/>
        <v>109.99588041431261</v>
      </c>
    </row>
    <row r="15" spans="1:12" ht="15">
      <c r="A15" s="25">
        <v>7</v>
      </c>
      <c r="B15" s="32" t="s">
        <v>7</v>
      </c>
      <c r="C15" s="35">
        <v>149365</v>
      </c>
      <c r="D15" s="34">
        <v>68026</v>
      </c>
      <c r="E15" s="26">
        <f t="shared" si="0"/>
        <v>45.54346734509423</v>
      </c>
      <c r="F15" s="34">
        <f t="shared" si="1"/>
        <v>-81339</v>
      </c>
      <c r="G15" s="34">
        <v>61282</v>
      </c>
      <c r="H15" s="34">
        <f t="shared" si="4"/>
        <v>68026</v>
      </c>
      <c r="I15" s="26">
        <f t="shared" si="5"/>
        <v>111.00486276557552</v>
      </c>
      <c r="J15" s="34">
        <f t="shared" si="2"/>
        <v>6744</v>
      </c>
      <c r="K15" s="34">
        <v>56379.6</v>
      </c>
      <c r="L15" s="27">
        <f t="shared" si="3"/>
        <v>120.65711711328211</v>
      </c>
    </row>
    <row r="16" spans="1:12" ht="15">
      <c r="A16" s="25">
        <v>8</v>
      </c>
      <c r="B16" s="32" t="s">
        <v>18</v>
      </c>
      <c r="C16" s="34">
        <v>8566</v>
      </c>
      <c r="D16" s="34">
        <v>3734.4</v>
      </c>
      <c r="E16" s="26">
        <f>D16/C16*100</f>
        <v>43.595610553350454</v>
      </c>
      <c r="F16" s="34">
        <f>D16-C16</f>
        <v>-4831.6</v>
      </c>
      <c r="G16" s="34">
        <v>3322</v>
      </c>
      <c r="H16" s="34">
        <f t="shared" si="4"/>
        <v>3734.4</v>
      </c>
      <c r="I16" s="26">
        <f>H16/G16*100</f>
        <v>112.41420830824805</v>
      </c>
      <c r="J16" s="34">
        <f>H16-G16</f>
        <v>412.4000000000001</v>
      </c>
      <c r="K16" s="34">
        <v>3446.5</v>
      </c>
      <c r="L16" s="27">
        <f>H16/K16*100</f>
        <v>108.35340200203105</v>
      </c>
    </row>
    <row r="17" spans="1:12" ht="30" customHeight="1" hidden="1" outlineLevel="1">
      <c r="A17" s="25">
        <v>9</v>
      </c>
      <c r="B17" s="32" t="s">
        <v>19</v>
      </c>
      <c r="C17" s="34"/>
      <c r="D17" s="34"/>
      <c r="E17" s="26"/>
      <c r="F17" s="34">
        <f t="shared" si="1"/>
        <v>0</v>
      </c>
      <c r="G17" s="34"/>
      <c r="H17" s="34">
        <f t="shared" si="4"/>
        <v>0</v>
      </c>
      <c r="I17" s="26"/>
      <c r="J17" s="34">
        <f t="shared" si="2"/>
        <v>0</v>
      </c>
      <c r="K17" s="34">
        <v>0.2</v>
      </c>
      <c r="L17" s="27">
        <f t="shared" si="3"/>
        <v>0</v>
      </c>
    </row>
    <row r="18" spans="1:12" ht="15" collapsed="1">
      <c r="A18" s="28"/>
      <c r="B18" s="24" t="s">
        <v>8</v>
      </c>
      <c r="C18" s="38">
        <f>SUM(C19:C30)</f>
        <v>82768</v>
      </c>
      <c r="D18" s="38">
        <f>SUM(D19:D30)</f>
        <v>28101.400000000005</v>
      </c>
      <c r="E18" s="39">
        <f t="shared" si="0"/>
        <v>33.952010438816934</v>
      </c>
      <c r="F18" s="38">
        <f t="shared" si="1"/>
        <v>-54666.59999999999</v>
      </c>
      <c r="G18" s="38">
        <f>SUM(G19:G30)</f>
        <v>31637.7</v>
      </c>
      <c r="H18" s="38">
        <f>SUM(H19:H30)</f>
        <v>28101.400000000005</v>
      </c>
      <c r="I18" s="39">
        <f t="shared" si="5"/>
        <v>88.82251238237926</v>
      </c>
      <c r="J18" s="38">
        <f t="shared" si="2"/>
        <v>-3536.2999999999956</v>
      </c>
      <c r="K18" s="38">
        <f>SUM(K19:K30)</f>
        <v>40562</v>
      </c>
      <c r="L18" s="40">
        <f>H18/K18*100</f>
        <v>69.28011439278143</v>
      </c>
    </row>
    <row r="19" spans="1:12" ht="30" customHeight="1">
      <c r="A19" s="28">
        <v>9</v>
      </c>
      <c r="B19" s="32" t="s">
        <v>20</v>
      </c>
      <c r="C19" s="34">
        <v>59550</v>
      </c>
      <c r="D19" s="34">
        <v>19726.7</v>
      </c>
      <c r="E19" s="26">
        <f t="shared" si="0"/>
        <v>33.12628043660789</v>
      </c>
      <c r="F19" s="34">
        <f t="shared" si="1"/>
        <v>-39823.3</v>
      </c>
      <c r="G19" s="34">
        <v>21250</v>
      </c>
      <c r="H19" s="34">
        <f>D19</f>
        <v>19726.7</v>
      </c>
      <c r="I19" s="26">
        <f t="shared" si="5"/>
        <v>92.8315294117647</v>
      </c>
      <c r="J19" s="34">
        <f t="shared" si="2"/>
        <v>-1523.2999999999993</v>
      </c>
      <c r="K19" s="34">
        <v>23429.6</v>
      </c>
      <c r="L19" s="27">
        <f t="shared" si="3"/>
        <v>84.1956328746543</v>
      </c>
    </row>
    <row r="20" spans="1:12" ht="16.5" customHeight="1">
      <c r="A20" s="28">
        <v>10</v>
      </c>
      <c r="B20" s="32" t="s">
        <v>21</v>
      </c>
      <c r="C20" s="36">
        <v>3500</v>
      </c>
      <c r="D20" s="34">
        <v>1595.8</v>
      </c>
      <c r="E20" s="26">
        <f t="shared" si="0"/>
        <v>45.59428571428572</v>
      </c>
      <c r="F20" s="34">
        <f t="shared" si="1"/>
        <v>-1904.2</v>
      </c>
      <c r="G20" s="34">
        <v>1400</v>
      </c>
      <c r="H20" s="34">
        <f aca="true" t="shared" si="6" ref="H20:H30">D20</f>
        <v>1595.8</v>
      </c>
      <c r="I20" s="26">
        <f t="shared" si="5"/>
        <v>113.9857142857143</v>
      </c>
      <c r="J20" s="34">
        <f t="shared" si="2"/>
        <v>195.79999999999995</v>
      </c>
      <c r="K20" s="34">
        <v>1949</v>
      </c>
      <c r="L20" s="27">
        <f t="shared" si="3"/>
        <v>81.87788609543355</v>
      </c>
    </row>
    <row r="21" spans="1:12" ht="17.25" customHeight="1">
      <c r="A21" s="28">
        <v>11</v>
      </c>
      <c r="B21" s="33" t="s">
        <v>22</v>
      </c>
      <c r="C21" s="35"/>
      <c r="D21" s="34"/>
      <c r="E21" s="26"/>
      <c r="F21" s="34">
        <f t="shared" si="1"/>
        <v>0</v>
      </c>
      <c r="G21" s="34"/>
      <c r="H21" s="34">
        <f t="shared" si="6"/>
        <v>0</v>
      </c>
      <c r="I21" s="26"/>
      <c r="J21" s="34">
        <f t="shared" si="2"/>
        <v>0</v>
      </c>
      <c r="K21" s="34">
        <v>61.2</v>
      </c>
      <c r="L21" s="27"/>
    </row>
    <row r="22" spans="1:12" ht="16.5" customHeight="1">
      <c r="A22" s="28">
        <v>12</v>
      </c>
      <c r="B22" s="32" t="s">
        <v>29</v>
      </c>
      <c r="C22" s="35">
        <v>3000</v>
      </c>
      <c r="D22" s="34">
        <v>1338.9</v>
      </c>
      <c r="E22" s="26">
        <f>D22/C22*100</f>
        <v>44.63</v>
      </c>
      <c r="F22" s="34">
        <f>D22-C22</f>
        <v>-1661.1</v>
      </c>
      <c r="G22" s="34">
        <v>1250</v>
      </c>
      <c r="H22" s="34">
        <f t="shared" si="6"/>
        <v>1338.9</v>
      </c>
      <c r="I22" s="26">
        <f>H22/G22*100</f>
        <v>107.11200000000001</v>
      </c>
      <c r="J22" s="34">
        <f>H22-G22</f>
        <v>88.90000000000009</v>
      </c>
      <c r="K22" s="34">
        <v>1312.6</v>
      </c>
      <c r="L22" s="27">
        <f t="shared" si="3"/>
        <v>102.00365686423893</v>
      </c>
    </row>
    <row r="23" spans="1:12" ht="28.5" customHeight="1">
      <c r="A23" s="28">
        <v>13</v>
      </c>
      <c r="B23" s="32" t="s">
        <v>9</v>
      </c>
      <c r="C23" s="35">
        <v>9970</v>
      </c>
      <c r="D23" s="34">
        <v>1444.5</v>
      </c>
      <c r="E23" s="26">
        <f t="shared" si="0"/>
        <v>14.488465396188566</v>
      </c>
      <c r="F23" s="34">
        <f t="shared" si="1"/>
        <v>-8525.5</v>
      </c>
      <c r="G23" s="34">
        <v>5449</v>
      </c>
      <c r="H23" s="34">
        <f t="shared" si="6"/>
        <v>1444.5</v>
      </c>
      <c r="I23" s="26">
        <f>H23/G23*100</f>
        <v>26.509451275463388</v>
      </c>
      <c r="J23" s="34">
        <f t="shared" si="2"/>
        <v>-4004.5</v>
      </c>
      <c r="K23" s="34">
        <v>4844</v>
      </c>
      <c r="L23" s="27">
        <f t="shared" si="3"/>
        <v>29.82039636663914</v>
      </c>
    </row>
    <row r="24" spans="1:12" ht="14.25" customHeight="1">
      <c r="A24" s="28">
        <v>14</v>
      </c>
      <c r="B24" s="32" t="s">
        <v>23</v>
      </c>
      <c r="C24" s="35">
        <v>50</v>
      </c>
      <c r="D24" s="34">
        <v>110.5</v>
      </c>
      <c r="E24" s="26">
        <f t="shared" si="0"/>
        <v>221</v>
      </c>
      <c r="F24" s="34">
        <f t="shared" si="1"/>
        <v>60.5</v>
      </c>
      <c r="G24" s="34">
        <v>18.2</v>
      </c>
      <c r="H24" s="34">
        <f t="shared" si="6"/>
        <v>110.5</v>
      </c>
      <c r="I24" s="26">
        <f>H24/G24*100</f>
        <v>607.1428571428572</v>
      </c>
      <c r="J24" s="34">
        <f t="shared" si="2"/>
        <v>92.3</v>
      </c>
      <c r="K24" s="34">
        <v>3.9</v>
      </c>
      <c r="L24" s="27"/>
    </row>
    <row r="25" spans="1:12" ht="16.5" customHeight="1">
      <c r="A25" s="28">
        <v>15</v>
      </c>
      <c r="B25" s="32" t="s">
        <v>28</v>
      </c>
      <c r="C25" s="35"/>
      <c r="D25" s="34">
        <v>148.6</v>
      </c>
      <c r="E25" s="26"/>
      <c r="F25" s="34">
        <f>D25-C25</f>
        <v>148.6</v>
      </c>
      <c r="G25" s="34"/>
      <c r="H25" s="34">
        <f t="shared" si="6"/>
        <v>148.6</v>
      </c>
      <c r="I25" s="26"/>
      <c r="J25" s="34">
        <f>H25-G25</f>
        <v>148.6</v>
      </c>
      <c r="K25" s="34">
        <v>1023.4</v>
      </c>
      <c r="L25" s="27">
        <f t="shared" si="3"/>
        <v>14.520226695329294</v>
      </c>
    </row>
    <row r="26" spans="1:12" ht="15" customHeight="1">
      <c r="A26" s="28">
        <v>16</v>
      </c>
      <c r="B26" s="32" t="s">
        <v>24</v>
      </c>
      <c r="C26" s="35">
        <v>500</v>
      </c>
      <c r="D26" s="34"/>
      <c r="E26" s="26">
        <f t="shared" si="0"/>
        <v>0</v>
      </c>
      <c r="F26" s="34">
        <f t="shared" si="1"/>
        <v>-500</v>
      </c>
      <c r="G26" s="34"/>
      <c r="H26" s="34">
        <f t="shared" si="6"/>
        <v>0</v>
      </c>
      <c r="I26" s="26"/>
      <c r="J26" s="34">
        <f t="shared" si="2"/>
        <v>0</v>
      </c>
      <c r="K26" s="34">
        <v>9.4</v>
      </c>
      <c r="L26" s="27"/>
    </row>
    <row r="27" spans="1:12" ht="16.5" customHeight="1">
      <c r="A27" s="28">
        <v>17</v>
      </c>
      <c r="B27" s="32" t="s">
        <v>10</v>
      </c>
      <c r="C27" s="34">
        <v>3000</v>
      </c>
      <c r="D27" s="34">
        <v>760.4</v>
      </c>
      <c r="E27" s="26">
        <f t="shared" si="0"/>
        <v>25.346666666666668</v>
      </c>
      <c r="F27" s="34">
        <f t="shared" si="1"/>
        <v>-2239.6</v>
      </c>
      <c r="G27" s="34">
        <v>1187.5</v>
      </c>
      <c r="H27" s="34">
        <f t="shared" si="6"/>
        <v>760.4</v>
      </c>
      <c r="I27" s="26">
        <f t="shared" si="5"/>
        <v>64.0336842105263</v>
      </c>
      <c r="J27" s="34">
        <f t="shared" si="2"/>
        <v>-427.1</v>
      </c>
      <c r="K27" s="34">
        <v>2474.7</v>
      </c>
      <c r="L27" s="27">
        <f t="shared" si="3"/>
        <v>30.72695680284479</v>
      </c>
    </row>
    <row r="28" spans="1:12" ht="15" customHeight="1">
      <c r="A28" s="28">
        <v>18</v>
      </c>
      <c r="B28" s="32" t="s">
        <v>25</v>
      </c>
      <c r="C28" s="34">
        <v>1787</v>
      </c>
      <c r="D28" s="34">
        <v>1218.9</v>
      </c>
      <c r="E28" s="26">
        <f t="shared" si="0"/>
        <v>68.20928931169558</v>
      </c>
      <c r="F28" s="34">
        <f t="shared" si="1"/>
        <v>-568.0999999999999</v>
      </c>
      <c r="G28" s="34">
        <v>621</v>
      </c>
      <c r="H28" s="34">
        <f t="shared" si="6"/>
        <v>1218.9</v>
      </c>
      <c r="I28" s="26">
        <f t="shared" si="5"/>
        <v>196.280193236715</v>
      </c>
      <c r="J28" s="34">
        <f t="shared" si="2"/>
        <v>597.9000000000001</v>
      </c>
      <c r="K28" s="34">
        <v>2810</v>
      </c>
      <c r="L28" s="27">
        <f t="shared" si="3"/>
        <v>43.377224199288264</v>
      </c>
    </row>
    <row r="29" spans="1:12" ht="15">
      <c r="A29" s="28">
        <v>19</v>
      </c>
      <c r="B29" s="32" t="s">
        <v>26</v>
      </c>
      <c r="C29" s="35"/>
      <c r="D29" s="34">
        <v>100.2</v>
      </c>
      <c r="E29" s="26"/>
      <c r="F29" s="34">
        <f>D29-C29</f>
        <v>100.2</v>
      </c>
      <c r="G29" s="34"/>
      <c r="H29" s="34">
        <f t="shared" si="6"/>
        <v>100.2</v>
      </c>
      <c r="I29" s="26"/>
      <c r="J29" s="34">
        <f>H29-G29</f>
        <v>100.2</v>
      </c>
      <c r="K29" s="34">
        <v>-211.8</v>
      </c>
      <c r="L29" s="27">
        <f t="shared" si="3"/>
        <v>-47.30878186968838</v>
      </c>
    </row>
    <row r="30" spans="1:12" ht="15">
      <c r="A30" s="28">
        <v>20</v>
      </c>
      <c r="B30" s="32" t="s">
        <v>27</v>
      </c>
      <c r="C30" s="35">
        <v>1411</v>
      </c>
      <c r="D30" s="34">
        <v>1656.9</v>
      </c>
      <c r="E30" s="26">
        <f t="shared" si="0"/>
        <v>117.42735648476258</v>
      </c>
      <c r="F30" s="34">
        <f t="shared" si="1"/>
        <v>245.9000000000001</v>
      </c>
      <c r="G30" s="34">
        <v>462</v>
      </c>
      <c r="H30" s="34">
        <f t="shared" si="6"/>
        <v>1656.9</v>
      </c>
      <c r="I30" s="26">
        <f t="shared" si="5"/>
        <v>358.6363636363636</v>
      </c>
      <c r="J30" s="34">
        <f t="shared" si="2"/>
        <v>1194.9</v>
      </c>
      <c r="K30" s="34">
        <v>2856</v>
      </c>
      <c r="L30" s="27">
        <f t="shared" si="3"/>
        <v>58.01470588235295</v>
      </c>
    </row>
    <row r="31" spans="1:12" s="3" customFormat="1" ht="15">
      <c r="A31" s="29"/>
      <c r="B31" s="30" t="s">
        <v>11</v>
      </c>
      <c r="C31" s="41">
        <f>C8+C18</f>
        <v>1032519</v>
      </c>
      <c r="D31" s="41">
        <f>D8+D18</f>
        <v>460129</v>
      </c>
      <c r="E31" s="42">
        <f t="shared" si="0"/>
        <v>44.5637319991206</v>
      </c>
      <c r="F31" s="41">
        <f t="shared" si="1"/>
        <v>-572390</v>
      </c>
      <c r="G31" s="41">
        <f>G8+G18</f>
        <v>449464.7</v>
      </c>
      <c r="H31" s="41">
        <f>H8+H18</f>
        <v>460129</v>
      </c>
      <c r="I31" s="42">
        <f t="shared" si="5"/>
        <v>102.37266686349341</v>
      </c>
      <c r="J31" s="41">
        <f t="shared" si="2"/>
        <v>10664.299999999988</v>
      </c>
      <c r="K31" s="41">
        <f>K8+K18</f>
        <v>376862.60000000003</v>
      </c>
      <c r="L31" s="42">
        <f>H31/K31*100</f>
        <v>122.09463077524805</v>
      </c>
    </row>
    <row r="32" spans="1:11" s="5" customFormat="1" ht="15">
      <c r="A32" s="4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2:K32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2020-03-11T08:21:04Z</cp:lastPrinted>
  <dcterms:created xsi:type="dcterms:W3CDTF">2015-07-06T08:46:02Z</dcterms:created>
  <dcterms:modified xsi:type="dcterms:W3CDTF">2020-06-17T10:00:50Z</dcterms:modified>
  <cp:category/>
  <cp:version/>
  <cp:contentType/>
  <cp:contentStatus/>
</cp:coreProperties>
</file>