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<sst xmlns="http://schemas.openxmlformats.org/spreadsheetml/2006/main" count="41" uniqueCount="40">
  <si>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</si>
  <si>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</si>
  <si>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</si>
  <si>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</si>
  <si>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</si>
  <si>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</si>
  <si>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</si>
  <si>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</si>
  <si>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</si>
  <si>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</si>
  <si>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</si>
  <si>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</si>
  <si>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</si>
  <si>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</si>
  <si>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</si>
  <si>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</si>
  <si>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</si>
  <si>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</si>
  <si>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</si>
  <si>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</si>
  <si>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</si>
  <si>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</si>
  <si>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</si>
  <si>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</si>
  <si>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</si>
  <si>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</si>
  <si>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</si>
  <si>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</si>
  <si>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</si>
  <si>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>Прочие поступления от использования имущества</t>
  </si>
  <si>
    <t>бюджета Шебекинского городского округа по доходным источникам</t>
  </si>
  <si>
    <t>Отклонение</t>
  </si>
  <si>
    <t>Отклоне ние</t>
  </si>
  <si>
    <t>План
2020 года</t>
  </si>
  <si>
    <t>%
 исполне
ния
к 2019 году</t>
  </si>
  <si>
    <t xml:space="preserve"> по состоянию на 01.07.2020 г.</t>
  </si>
  <si>
    <t>Факт январь-июнь 2020 года</t>
  </si>
  <si>
    <t>% исполне ния за январь-июнь</t>
  </si>
  <si>
    <t xml:space="preserve">План январь-июнь 2020 года </t>
  </si>
  <si>
    <t>Факт
 январь-июнь 2019 года
(на 01.07.19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</si>
</sst>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3" fillId="0" borderId="12" xfId="0" applyNumberFormat="1" applyFont="1" applyFill="1" applyBorder="1" applyAlignment="1">
      <alignment/>
    </xf>
    <xf numFmtId="173" fontId="43" fillId="0" borderId="15" xfId="0" applyNumberFormat="1" applyFont="1" applyFill="1" applyBorder="1" applyAlignment="1">
      <alignment/>
    </xf>
    <xf numFmtId="173" fontId="43" fillId="0" borderId="16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3" fontId="8" fillId="33" borderId="12" xfId="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173" fontId="43" fillId="33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selection activeCell="K8" sqref="K8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3" width="11.8515625" style="1" customWidth="1"/>
    <col min="4" max="4" width="10.00390625" style="1" customWidth="1"/>
    <col min="5" max="5" width="7.421875" style="1" customWidth="1"/>
    <col min="6" max="6" width="10.8515625" style="1" customWidth="1"/>
    <col min="7" max="7" width="10.14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2.8515625" style="1" customWidth="1"/>
    <col min="12" max="12" width="10.00390625" style="0" customWidth="1"/>
    <col min="13" max="13" width="11.57421875" style="0" bestFit="1" customWidth="1"/>
  </cols>
  <sheetData>
    <row r="1" spans="2:12" ht="15.7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5.75">
      <c r="B2" s="44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5.75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 customHeight="1">
      <c r="A5" s="45" t="s">
        <v>2</v>
      </c>
      <c r="B5" s="48" t="s">
        <v>3</v>
      </c>
      <c r="C5" s="51" t="s">
        <v>33</v>
      </c>
      <c r="D5" s="51" t="s">
        <v>36</v>
      </c>
      <c r="E5" s="51" t="s">
        <v>4</v>
      </c>
      <c r="F5" s="51" t="s">
        <v>31</v>
      </c>
      <c r="G5" s="51" t="s">
        <v>38</v>
      </c>
      <c r="H5" s="51" t="s">
        <v>36</v>
      </c>
      <c r="I5" s="51" t="s">
        <v>37</v>
      </c>
      <c r="J5" s="51" t="s">
        <v>32</v>
      </c>
      <c r="K5" s="51" t="s">
        <v>39</v>
      </c>
      <c r="L5" s="56" t="s">
        <v>34</v>
      </c>
    </row>
    <row r="6" spans="1:12" ht="15">
      <c r="A6" s="46"/>
      <c r="B6" s="49"/>
      <c r="C6" s="52"/>
      <c r="D6" s="52"/>
      <c r="E6" s="54"/>
      <c r="F6" s="54"/>
      <c r="G6" s="52"/>
      <c r="H6" s="52"/>
      <c r="I6" s="54"/>
      <c r="J6" s="54"/>
      <c r="K6" s="52"/>
      <c r="L6" s="57"/>
    </row>
    <row r="7" spans="1:14" ht="45" customHeight="1">
      <c r="A7" s="47"/>
      <c r="B7" s="50"/>
      <c r="C7" s="53"/>
      <c r="D7" s="53"/>
      <c r="E7" s="55"/>
      <c r="F7" s="55"/>
      <c r="G7" s="53"/>
      <c r="H7" s="53"/>
      <c r="I7" s="55"/>
      <c r="J7" s="55"/>
      <c r="K7" s="53"/>
      <c r="L7" s="58"/>
      <c r="M7" s="2"/>
      <c r="N7" s="2"/>
    </row>
    <row r="8" spans="1:12" ht="15">
      <c r="A8" s="23"/>
      <c r="B8" s="24" t="s">
        <v>5</v>
      </c>
      <c r="C8" s="38">
        <f>SUM(C9:C17)</f>
        <v>949751</v>
      </c>
      <c r="D8" s="38">
        <f>SUM(D9:D17)</f>
        <v>493553.3</v>
      </c>
      <c r="E8" s="39">
        <f>D8/C8*100</f>
        <v>51.96659966664947</v>
      </c>
      <c r="F8" s="38">
        <f>D8-C8</f>
        <v>-456197.7</v>
      </c>
      <c r="G8" s="38">
        <f>SUM(G9:G17)</f>
        <v>486218</v>
      </c>
      <c r="H8" s="38">
        <f>SUM(H9:H17)</f>
        <v>493553.3</v>
      </c>
      <c r="I8" s="39">
        <f>H8/G8*100</f>
        <v>101.50864427067694</v>
      </c>
      <c r="J8" s="38">
        <f>H8-G8</f>
        <v>7335.299999999988</v>
      </c>
      <c r="K8" s="38">
        <f>SUM(K9:K17)</f>
        <v>383563.39999999997</v>
      </c>
      <c r="L8" s="40">
        <f>H8/K8*100</f>
        <v>128.67580692005546</v>
      </c>
    </row>
    <row r="9" spans="1:13" ht="15">
      <c r="A9" s="25">
        <v>1</v>
      </c>
      <c r="B9" s="31" t="s">
        <v>12</v>
      </c>
      <c r="C9" s="43">
        <f>590181+80000</f>
        <v>670181</v>
      </c>
      <c r="D9" s="43">
        <v>375746</v>
      </c>
      <c r="E9" s="26">
        <f aca="true" t="shared" si="0" ref="E9:E31">D9/C9*100</f>
        <v>56.06634625571301</v>
      </c>
      <c r="F9" s="34">
        <f aca="true" t="shared" si="1" ref="F9:F31">D9-C9</f>
        <v>-294435</v>
      </c>
      <c r="G9" s="43">
        <v>366888</v>
      </c>
      <c r="H9" s="43">
        <f>D9</f>
        <v>375746</v>
      </c>
      <c r="I9" s="26">
        <f>H9/G9*100</f>
        <v>102.4143607858529</v>
      </c>
      <c r="J9" s="34">
        <f aca="true" t="shared" si="2" ref="J9:J31">H9-G9</f>
        <v>8858</v>
      </c>
      <c r="K9" s="34">
        <v>279595.2</v>
      </c>
      <c r="L9" s="27">
        <f aca="true" t="shared" si="3" ref="L9:L30">H9/K9*100</f>
        <v>134.38928851425203</v>
      </c>
      <c r="M9" t="s">
        <v>6</v>
      </c>
    </row>
    <row r="10" spans="1:12" ht="15">
      <c r="A10" s="25">
        <v>2</v>
      </c>
      <c r="B10" s="25" t="s">
        <v>13</v>
      </c>
      <c r="C10" s="37">
        <v>39513</v>
      </c>
      <c r="D10" s="34">
        <v>16264.1</v>
      </c>
      <c r="E10" s="26">
        <f t="shared" si="0"/>
        <v>41.16138992230405</v>
      </c>
      <c r="F10" s="34">
        <f t="shared" si="1"/>
        <v>-23248.9</v>
      </c>
      <c r="G10" s="34">
        <v>18538</v>
      </c>
      <c r="H10" s="34">
        <f aca="true" t="shared" si="4" ref="H10:H17">D10</f>
        <v>16264.1</v>
      </c>
      <c r="I10" s="26">
        <f aca="true" t="shared" si="5" ref="I10:I31">H10/G10*100</f>
        <v>87.7338439961161</v>
      </c>
      <c r="J10" s="34">
        <f t="shared" si="2"/>
        <v>-2273.8999999999996</v>
      </c>
      <c r="K10" s="34">
        <v>17209.1</v>
      </c>
      <c r="L10" s="27">
        <f t="shared" si="3"/>
        <v>94.50871922413143</v>
      </c>
    </row>
    <row r="11" spans="1:12" ht="28.5" customHeight="1">
      <c r="A11" s="25">
        <v>3</v>
      </c>
      <c r="B11" s="32" t="s">
        <v>14</v>
      </c>
      <c r="C11" s="34">
        <v>28890</v>
      </c>
      <c r="D11" s="34">
        <v>14157.3</v>
      </c>
      <c r="E11" s="26">
        <f t="shared" si="0"/>
        <v>49.00415368639667</v>
      </c>
      <c r="F11" s="34">
        <f t="shared" si="1"/>
        <v>-14732.7</v>
      </c>
      <c r="G11" s="34">
        <v>14598</v>
      </c>
      <c r="H11" s="34">
        <f t="shared" si="4"/>
        <v>14157.3</v>
      </c>
      <c r="I11" s="26">
        <f t="shared" si="5"/>
        <v>96.98109330045212</v>
      </c>
      <c r="J11" s="34">
        <f t="shared" si="2"/>
        <v>-440.7000000000007</v>
      </c>
      <c r="K11" s="34">
        <v>13803.8</v>
      </c>
      <c r="L11" s="27">
        <f t="shared" si="3"/>
        <v>102.56088903055681</v>
      </c>
    </row>
    <row r="12" spans="1:12" ht="15.75" customHeight="1">
      <c r="A12" s="25">
        <v>4</v>
      </c>
      <c r="B12" s="32" t="s">
        <v>15</v>
      </c>
      <c r="C12" s="34">
        <v>6638</v>
      </c>
      <c r="D12" s="34">
        <v>4727.5</v>
      </c>
      <c r="E12" s="26">
        <f t="shared" si="0"/>
        <v>71.21874058451341</v>
      </c>
      <c r="F12" s="34">
        <f t="shared" si="1"/>
        <v>-1910.5</v>
      </c>
      <c r="G12" s="34">
        <v>4425</v>
      </c>
      <c r="H12" s="34">
        <f t="shared" si="4"/>
        <v>4727.5</v>
      </c>
      <c r="I12" s="26">
        <f t="shared" si="5"/>
        <v>106.83615819209041</v>
      </c>
      <c r="J12" s="34">
        <f t="shared" si="2"/>
        <v>302.5</v>
      </c>
      <c r="K12" s="34">
        <v>4604</v>
      </c>
      <c r="L12" s="27">
        <f t="shared" si="3"/>
        <v>102.68245004344048</v>
      </c>
    </row>
    <row r="13" spans="1:12" ht="28.5" customHeight="1">
      <c r="A13" s="25">
        <v>5</v>
      </c>
      <c r="B13" s="33" t="s">
        <v>16</v>
      </c>
      <c r="C13" s="35">
        <v>409</v>
      </c>
      <c r="D13" s="34">
        <v>304</v>
      </c>
      <c r="E13" s="26">
        <f t="shared" si="0"/>
        <v>74.32762836185819</v>
      </c>
      <c r="F13" s="34">
        <f t="shared" si="1"/>
        <v>-105</v>
      </c>
      <c r="G13" s="34">
        <v>306</v>
      </c>
      <c r="H13" s="34">
        <f t="shared" si="4"/>
        <v>304</v>
      </c>
      <c r="I13" s="26">
        <f t="shared" si="5"/>
        <v>99.34640522875817</v>
      </c>
      <c r="J13" s="34">
        <f t="shared" si="2"/>
        <v>-2</v>
      </c>
      <c r="K13" s="34">
        <v>210.8</v>
      </c>
      <c r="L13" s="27">
        <f t="shared" si="3"/>
        <v>144.2125237191651</v>
      </c>
    </row>
    <row r="14" spans="1:12" ht="14.25" customHeight="1">
      <c r="A14" s="25">
        <v>6</v>
      </c>
      <c r="B14" s="32" t="s">
        <v>17</v>
      </c>
      <c r="C14" s="35">
        <v>46189</v>
      </c>
      <c r="D14" s="34">
        <v>4103.5</v>
      </c>
      <c r="E14" s="26">
        <f t="shared" si="0"/>
        <v>8.884149905821733</v>
      </c>
      <c r="F14" s="34">
        <f t="shared" si="1"/>
        <v>-42085.5</v>
      </c>
      <c r="G14" s="34">
        <v>3845</v>
      </c>
      <c r="H14" s="34">
        <f t="shared" si="4"/>
        <v>4103.5</v>
      </c>
      <c r="I14" s="26">
        <f t="shared" si="5"/>
        <v>106.72301690507152</v>
      </c>
      <c r="J14" s="34">
        <f t="shared" si="2"/>
        <v>258.5</v>
      </c>
      <c r="K14" s="34">
        <v>3843.7</v>
      </c>
      <c r="L14" s="27">
        <f t="shared" si="3"/>
        <v>106.75911231365612</v>
      </c>
    </row>
    <row r="15" spans="1:12" ht="15">
      <c r="A15" s="25">
        <v>7</v>
      </c>
      <c r="B15" s="32" t="s">
        <v>7</v>
      </c>
      <c r="C15" s="35">
        <v>149365</v>
      </c>
      <c r="D15" s="34">
        <v>73564.2</v>
      </c>
      <c r="E15" s="26">
        <f t="shared" si="0"/>
        <v>49.25129715796873</v>
      </c>
      <c r="F15" s="34">
        <f t="shared" si="1"/>
        <v>-75800.8</v>
      </c>
      <c r="G15" s="34">
        <v>73560</v>
      </c>
      <c r="H15" s="34">
        <f t="shared" si="4"/>
        <v>73564.2</v>
      </c>
      <c r="I15" s="26">
        <f t="shared" si="5"/>
        <v>100.0057096247961</v>
      </c>
      <c r="J15" s="34">
        <f t="shared" si="2"/>
        <v>4.19999999999709</v>
      </c>
      <c r="K15" s="34">
        <v>60114.6</v>
      </c>
      <c r="L15" s="27">
        <f t="shared" si="3"/>
        <v>122.37326705991556</v>
      </c>
    </row>
    <row r="16" spans="1:12" ht="15">
      <c r="A16" s="25">
        <v>8</v>
      </c>
      <c r="B16" s="32" t="s">
        <v>18</v>
      </c>
      <c r="C16" s="34">
        <v>8566</v>
      </c>
      <c r="D16" s="34">
        <v>4686.7</v>
      </c>
      <c r="E16" s="26">
        <f>D16/C16*100</f>
        <v>54.71281811814149</v>
      </c>
      <c r="F16" s="34">
        <f>D16-C16</f>
        <v>-3879.3</v>
      </c>
      <c r="G16" s="34">
        <v>4058</v>
      </c>
      <c r="H16" s="34">
        <f t="shared" si="4"/>
        <v>4686.7</v>
      </c>
      <c r="I16" s="26">
        <f>H16/G16*100</f>
        <v>115.49285362247413</v>
      </c>
      <c r="J16" s="34">
        <f>H16-G16</f>
        <v>628.6999999999998</v>
      </c>
      <c r="K16" s="34">
        <v>4182</v>
      </c>
      <c r="L16" s="27">
        <f>H16/K16*100</f>
        <v>112.06838833094213</v>
      </c>
    </row>
    <row r="17" spans="1:12" ht="30" customHeight="1" hidden="1" outlineLevel="1">
      <c r="A17" s="25">
        <v>9</v>
      </c>
      <c r="B17" s="32" t="s">
        <v>19</v>
      </c>
      <c r="C17" s="34"/>
      <c r="D17" s="34"/>
      <c r="E17" s="26"/>
      <c r="F17" s="34">
        <f t="shared" si="1"/>
        <v>0</v>
      </c>
      <c r="G17" s="34"/>
      <c r="H17" s="34">
        <f t="shared" si="4"/>
        <v>0</v>
      </c>
      <c r="I17" s="26"/>
      <c r="J17" s="34">
        <f t="shared" si="2"/>
        <v>0</v>
      </c>
      <c r="K17" s="34">
        <v>0.2</v>
      </c>
      <c r="L17" s="27">
        <f t="shared" si="3"/>
        <v>0</v>
      </c>
    </row>
    <row r="18" spans="1:12" ht="15" collapsed="1">
      <c r="A18" s="28"/>
      <c r="B18" s="24" t="s">
        <v>8</v>
      </c>
      <c r="C18" s="38">
        <f>SUM(C19:C30)</f>
        <v>82768</v>
      </c>
      <c r="D18" s="38">
        <f>SUM(D19:D30)</f>
        <v>32420.199999999997</v>
      </c>
      <c r="E18" s="39">
        <f t="shared" si="0"/>
        <v>39.169969070172044</v>
      </c>
      <c r="F18" s="38">
        <f t="shared" si="1"/>
        <v>-50347.8</v>
      </c>
      <c r="G18" s="38">
        <f>SUM(G19:G30)</f>
        <v>35317.7</v>
      </c>
      <c r="H18" s="38">
        <f>SUM(H19:H30)</f>
        <v>32420.199999999997</v>
      </c>
      <c r="I18" s="39">
        <f t="shared" si="5"/>
        <v>91.79589837390317</v>
      </c>
      <c r="J18" s="38">
        <f t="shared" si="2"/>
        <v>-2897.5</v>
      </c>
      <c r="K18" s="38">
        <f>SUM(K19:K30)</f>
        <v>46091.70000000001</v>
      </c>
      <c r="L18" s="40">
        <f>H18/K18*100</f>
        <v>70.33847742652145</v>
      </c>
    </row>
    <row r="19" spans="1:12" ht="30" customHeight="1">
      <c r="A19" s="28">
        <v>9</v>
      </c>
      <c r="B19" s="32" t="s">
        <v>20</v>
      </c>
      <c r="C19" s="34">
        <v>59550</v>
      </c>
      <c r="D19" s="34">
        <v>22543.6</v>
      </c>
      <c r="E19" s="26">
        <f t="shared" si="0"/>
        <v>37.85659109991604</v>
      </c>
      <c r="F19" s="34">
        <f t="shared" si="1"/>
        <v>-37006.4</v>
      </c>
      <c r="G19" s="34">
        <v>23825</v>
      </c>
      <c r="H19" s="34">
        <f>D19</f>
        <v>22543.6</v>
      </c>
      <c r="I19" s="26">
        <f t="shared" si="5"/>
        <v>94.62161594963273</v>
      </c>
      <c r="J19" s="34">
        <f t="shared" si="2"/>
        <v>-1281.4000000000015</v>
      </c>
      <c r="K19" s="34">
        <v>25989.8</v>
      </c>
      <c r="L19" s="27">
        <f t="shared" si="3"/>
        <v>86.74018268705414</v>
      </c>
    </row>
    <row r="20" spans="1:12" ht="16.5" customHeight="1">
      <c r="A20" s="28">
        <v>10</v>
      </c>
      <c r="B20" s="32" t="s">
        <v>21</v>
      </c>
      <c r="C20" s="36">
        <v>3500</v>
      </c>
      <c r="D20" s="34">
        <v>1903.1</v>
      </c>
      <c r="E20" s="26">
        <f t="shared" si="0"/>
        <v>54.374285714285705</v>
      </c>
      <c r="F20" s="34">
        <f t="shared" si="1"/>
        <v>-1596.9</v>
      </c>
      <c r="G20" s="34">
        <v>1700</v>
      </c>
      <c r="H20" s="34">
        <f aca="true" t="shared" si="6" ref="H20:H30">D20</f>
        <v>1903.1</v>
      </c>
      <c r="I20" s="26">
        <f t="shared" si="5"/>
        <v>111.9470588235294</v>
      </c>
      <c r="J20" s="34">
        <f t="shared" si="2"/>
        <v>203.0999999999999</v>
      </c>
      <c r="K20" s="34">
        <v>2361.5</v>
      </c>
      <c r="L20" s="27">
        <f t="shared" si="3"/>
        <v>80.58860893499894</v>
      </c>
    </row>
    <row r="21" spans="1:12" ht="17.25" customHeight="1">
      <c r="A21" s="28">
        <v>11</v>
      </c>
      <c r="B21" s="33" t="s">
        <v>22</v>
      </c>
      <c r="C21" s="35"/>
      <c r="D21" s="34"/>
      <c r="E21" s="26"/>
      <c r="F21" s="34">
        <f t="shared" si="1"/>
        <v>0</v>
      </c>
      <c r="G21" s="34"/>
      <c r="H21" s="34">
        <f t="shared" si="6"/>
        <v>0</v>
      </c>
      <c r="I21" s="26"/>
      <c r="J21" s="34">
        <f t="shared" si="2"/>
        <v>0</v>
      </c>
      <c r="K21" s="34">
        <v>61.2</v>
      </c>
      <c r="L21" s="27"/>
    </row>
    <row r="22" spans="1:12" ht="16.5" customHeight="1">
      <c r="A22" s="28">
        <v>12</v>
      </c>
      <c r="B22" s="32" t="s">
        <v>29</v>
      </c>
      <c r="C22" s="35">
        <v>3000</v>
      </c>
      <c r="D22" s="34">
        <v>1671.1</v>
      </c>
      <c r="E22" s="26">
        <f>D22/C22*100</f>
        <v>55.703333333333326</v>
      </c>
      <c r="F22" s="34">
        <f>D22-C22</f>
        <v>-1328.9</v>
      </c>
      <c r="G22" s="34">
        <v>1500</v>
      </c>
      <c r="H22" s="34">
        <f t="shared" si="6"/>
        <v>1671.1</v>
      </c>
      <c r="I22" s="26">
        <f>H22/G22*100</f>
        <v>111.40666666666665</v>
      </c>
      <c r="J22" s="34">
        <f>H22-G22</f>
        <v>171.0999999999999</v>
      </c>
      <c r="K22" s="34">
        <v>1454</v>
      </c>
      <c r="L22" s="27">
        <f t="shared" si="3"/>
        <v>114.9312242090784</v>
      </c>
    </row>
    <row r="23" spans="1:12" ht="28.5" customHeight="1">
      <c r="A23" s="28">
        <v>13</v>
      </c>
      <c r="B23" s="32" t="s">
        <v>9</v>
      </c>
      <c r="C23" s="35">
        <v>9970</v>
      </c>
      <c r="D23" s="34">
        <v>1444.6</v>
      </c>
      <c r="E23" s="26">
        <f t="shared" si="0"/>
        <v>14.489468405215646</v>
      </c>
      <c r="F23" s="34">
        <f t="shared" si="1"/>
        <v>-8525.4</v>
      </c>
      <c r="G23" s="34">
        <v>5449</v>
      </c>
      <c r="H23" s="34">
        <f t="shared" si="6"/>
        <v>1444.6</v>
      </c>
      <c r="I23" s="26">
        <f>H23/G23*100</f>
        <v>26.51128647458249</v>
      </c>
      <c r="J23" s="34">
        <f t="shared" si="2"/>
        <v>-4004.4</v>
      </c>
      <c r="K23" s="34">
        <v>4845.4</v>
      </c>
      <c r="L23" s="27">
        <f t="shared" si="3"/>
        <v>29.81384405828208</v>
      </c>
    </row>
    <row r="24" spans="1:12" ht="14.25" customHeight="1">
      <c r="A24" s="28">
        <v>14</v>
      </c>
      <c r="B24" s="32" t="s">
        <v>23</v>
      </c>
      <c r="C24" s="35">
        <v>50</v>
      </c>
      <c r="D24" s="34">
        <v>126.2</v>
      </c>
      <c r="E24" s="26">
        <f t="shared" si="0"/>
        <v>252.4</v>
      </c>
      <c r="F24" s="34">
        <f t="shared" si="1"/>
        <v>76.2</v>
      </c>
      <c r="G24" s="34">
        <v>22.7</v>
      </c>
      <c r="H24" s="34">
        <f t="shared" si="6"/>
        <v>126.2</v>
      </c>
      <c r="I24" s="26">
        <f>H24/G24*100</f>
        <v>555.9471365638767</v>
      </c>
      <c r="J24" s="34">
        <f t="shared" si="2"/>
        <v>103.5</v>
      </c>
      <c r="K24" s="34">
        <v>37.2</v>
      </c>
      <c r="L24" s="27"/>
    </row>
    <row r="25" spans="1:12" ht="16.5" customHeight="1">
      <c r="A25" s="28">
        <v>15</v>
      </c>
      <c r="B25" s="32" t="s">
        <v>28</v>
      </c>
      <c r="C25" s="35"/>
      <c r="D25" s="34">
        <v>164.3</v>
      </c>
      <c r="E25" s="26"/>
      <c r="F25" s="34">
        <f>D25-C25</f>
        <v>164.3</v>
      </c>
      <c r="G25" s="34"/>
      <c r="H25" s="34">
        <f t="shared" si="6"/>
        <v>164.3</v>
      </c>
      <c r="I25" s="26"/>
      <c r="J25" s="34">
        <f>H25-G25</f>
        <v>164.3</v>
      </c>
      <c r="K25" s="34">
        <v>1053.9</v>
      </c>
      <c r="L25" s="27">
        <f t="shared" si="3"/>
        <v>15.589714394155044</v>
      </c>
    </row>
    <row r="26" spans="1:12" ht="15" customHeight="1">
      <c r="A26" s="28">
        <v>16</v>
      </c>
      <c r="B26" s="32" t="s">
        <v>24</v>
      </c>
      <c r="C26" s="35">
        <v>500</v>
      </c>
      <c r="D26" s="34"/>
      <c r="E26" s="26">
        <f t="shared" si="0"/>
        <v>0</v>
      </c>
      <c r="F26" s="34">
        <f t="shared" si="1"/>
        <v>-500</v>
      </c>
      <c r="G26" s="34"/>
      <c r="H26" s="34">
        <f t="shared" si="6"/>
        <v>0</v>
      </c>
      <c r="I26" s="26"/>
      <c r="J26" s="34">
        <f t="shared" si="2"/>
        <v>0</v>
      </c>
      <c r="K26" s="34">
        <v>9.4</v>
      </c>
      <c r="L26" s="27"/>
    </row>
    <row r="27" spans="1:12" ht="16.5" customHeight="1">
      <c r="A27" s="28">
        <v>17</v>
      </c>
      <c r="B27" s="32" t="s">
        <v>10</v>
      </c>
      <c r="C27" s="34">
        <v>3000</v>
      </c>
      <c r="D27" s="34">
        <v>1083.9</v>
      </c>
      <c r="E27" s="26">
        <f t="shared" si="0"/>
        <v>36.13</v>
      </c>
      <c r="F27" s="34">
        <f t="shared" si="1"/>
        <v>-1916.1</v>
      </c>
      <c r="G27" s="34">
        <v>1425</v>
      </c>
      <c r="H27" s="34">
        <f t="shared" si="6"/>
        <v>1083.9</v>
      </c>
      <c r="I27" s="26">
        <f t="shared" si="5"/>
        <v>76.06315789473685</v>
      </c>
      <c r="J27" s="34">
        <f t="shared" si="2"/>
        <v>-341.0999999999999</v>
      </c>
      <c r="K27" s="34">
        <v>3081.3</v>
      </c>
      <c r="L27" s="27">
        <f t="shared" si="3"/>
        <v>35.176711128419825</v>
      </c>
    </row>
    <row r="28" spans="1:12" ht="15" customHeight="1">
      <c r="A28" s="28">
        <v>18</v>
      </c>
      <c r="B28" s="32" t="s">
        <v>25</v>
      </c>
      <c r="C28" s="34">
        <v>1787</v>
      </c>
      <c r="D28" s="34">
        <v>1553</v>
      </c>
      <c r="E28" s="26">
        <f t="shared" si="0"/>
        <v>86.90542809177391</v>
      </c>
      <c r="F28" s="34">
        <f t="shared" si="1"/>
        <v>-234</v>
      </c>
      <c r="G28" s="34">
        <v>764</v>
      </c>
      <c r="H28" s="34">
        <f t="shared" si="6"/>
        <v>1553</v>
      </c>
      <c r="I28" s="26">
        <f t="shared" si="5"/>
        <v>203.2722513089005</v>
      </c>
      <c r="J28" s="34">
        <f t="shared" si="2"/>
        <v>789</v>
      </c>
      <c r="K28" s="34">
        <v>3629.8</v>
      </c>
      <c r="L28" s="27">
        <f t="shared" si="3"/>
        <v>42.784726431208334</v>
      </c>
    </row>
    <row r="29" spans="1:12" ht="15">
      <c r="A29" s="28">
        <v>19</v>
      </c>
      <c r="B29" s="32" t="s">
        <v>26</v>
      </c>
      <c r="C29" s="35"/>
      <c r="D29" s="34">
        <v>199.9</v>
      </c>
      <c r="E29" s="26"/>
      <c r="F29" s="34">
        <f>D29-C29</f>
        <v>199.9</v>
      </c>
      <c r="G29" s="34"/>
      <c r="H29" s="34">
        <f t="shared" si="6"/>
        <v>199.9</v>
      </c>
      <c r="I29" s="26"/>
      <c r="J29" s="34">
        <f>H29-G29</f>
        <v>199.9</v>
      </c>
      <c r="K29" s="34">
        <v>-198.6</v>
      </c>
      <c r="L29" s="27">
        <f t="shared" si="3"/>
        <v>-100.65458207452164</v>
      </c>
    </row>
    <row r="30" spans="1:12" ht="15">
      <c r="A30" s="28">
        <v>20</v>
      </c>
      <c r="B30" s="32" t="s">
        <v>27</v>
      </c>
      <c r="C30" s="35">
        <v>1411</v>
      </c>
      <c r="D30" s="34">
        <v>1730.5</v>
      </c>
      <c r="E30" s="26">
        <f t="shared" si="0"/>
        <v>122.64351523742027</v>
      </c>
      <c r="F30" s="34">
        <f t="shared" si="1"/>
        <v>319.5</v>
      </c>
      <c r="G30" s="34">
        <v>632</v>
      </c>
      <c r="H30" s="34">
        <f t="shared" si="6"/>
        <v>1730.5</v>
      </c>
      <c r="I30" s="26">
        <f t="shared" si="5"/>
        <v>273.8132911392405</v>
      </c>
      <c r="J30" s="34">
        <f t="shared" si="2"/>
        <v>1098.5</v>
      </c>
      <c r="K30" s="34">
        <v>3766.8</v>
      </c>
      <c r="L30" s="27">
        <f t="shared" si="3"/>
        <v>45.94085165126898</v>
      </c>
    </row>
    <row r="31" spans="1:12" s="3" customFormat="1" ht="15">
      <c r="A31" s="29"/>
      <c r="B31" s="30" t="s">
        <v>11</v>
      </c>
      <c r="C31" s="41">
        <f>C8+C18</f>
        <v>1032519</v>
      </c>
      <c r="D31" s="41">
        <f>D8+D18</f>
        <v>525973.5</v>
      </c>
      <c r="E31" s="42">
        <f t="shared" si="0"/>
        <v>50.94080593190052</v>
      </c>
      <c r="F31" s="41">
        <f t="shared" si="1"/>
        <v>-506545.5</v>
      </c>
      <c r="G31" s="41">
        <f>G8+G18</f>
        <v>521535.7</v>
      </c>
      <c r="H31" s="41">
        <f>H8+H18</f>
        <v>525973.5</v>
      </c>
      <c r="I31" s="42">
        <f t="shared" si="5"/>
        <v>100.85091011027625</v>
      </c>
      <c r="J31" s="41">
        <f t="shared" si="2"/>
        <v>4437.799999999988</v>
      </c>
      <c r="K31" s="41">
        <f>K8+K18</f>
        <v>429655.1</v>
      </c>
      <c r="L31" s="42">
        <f>H31/K31*100</f>
        <v>122.41760891468529</v>
      </c>
    </row>
    <row r="32" spans="1:11" s="5" customFormat="1" ht="15">
      <c r="A32" s="4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H5:H7"/>
    <mergeCell ref="I5:I7"/>
    <mergeCell ref="J5:J7"/>
    <mergeCell ref="K5:K7"/>
    <mergeCell ref="L5:L7"/>
    <mergeCell ref="B32:K32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2020-03-11T08:21:04Z</cp:lastPrinted>
  <dcterms:created xsi:type="dcterms:W3CDTF">2015-07-06T08:46:02Z</dcterms:created>
  <dcterms:modified xsi:type="dcterms:W3CDTF">2020-07-10T12:23:09Z</dcterms:modified>
  <cp:category/>
  <cp:version/>
  <cp:contentType/>
  <cp:contentStatus/>
</cp:coreProperties>
</file>