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<sst xmlns="http://schemas.openxmlformats.org/spreadsheetml/2006/main" count="41" uniqueCount="39">
  <si>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</si>
  <si>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</si>
  <si>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</si>
  <si>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</si>
  <si>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</si>
  <si>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</si>
  <si>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</si>
  <si>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</si>
  <si>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</si>
  <si>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</si>
  <si>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</si>
  <si>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</si>
  <si>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</si>
  <si>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</si>
  <si>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</si>
  <si>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</si>
  <si>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</si>
  <si>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</si>
  <si>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</si>
  <si>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</si>
  <si>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</si>
  <si>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</si>
  <si>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</si>
  <si>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</si>
  <si>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</si>
  <si>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</si>
  <si>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</si>
  <si>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</si>
  <si>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бюджета муниципального района </t>
  </si>
  <si>
    <t>план 2016 года</t>
  </si>
  <si>
    <t>% исполне   ния               к 2015 году</t>
  </si>
  <si>
    <t>в разы</t>
  </si>
  <si>
    <t>Поступления по распределенным доходам</t>
  </si>
  <si>
    <t>отклонение</t>
  </si>
  <si>
    <t xml:space="preserve"> по состоянию на 01.05.2016 г.</t>
  </si>
  <si>
    <t>факт январь-апрель 2016 года</t>
  </si>
  <si>
    <t xml:space="preserve">план январь-апрель 2016 года </t>
  </si>
  <si>
    <t>факт  январь-апрель 2015 года (на 01.05.15 г.)</t>
  </si>
  <si>
    <t>% исполне ния за январь-апрель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</si>
</sst>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5" fontId="43" fillId="0" borderId="12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5" fontId="8" fillId="33" borderId="12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 horizontal="right"/>
    </xf>
    <xf numFmtId="0" fontId="9" fillId="0" borderId="15" xfId="0" applyFont="1" applyBorder="1" applyAlignment="1">
      <alignment vertical="center" wrapText="1"/>
    </xf>
    <xf numFmtId="3" fontId="8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.140625" style="0" customWidth="1"/>
    <col min="2" max="2" width="30.7109375" style="0" customWidth="1"/>
    <col min="3" max="4" width="10.7109375" style="1" customWidth="1"/>
    <col min="5" max="5" width="9.8515625" style="1" customWidth="1"/>
    <col min="6" max="6" width="11.421875" style="1" customWidth="1"/>
    <col min="7" max="7" width="10.8515625" style="1" customWidth="1"/>
    <col min="8" max="8" width="10.7109375" style="1" customWidth="1"/>
    <col min="9" max="9" width="10.421875" style="1" customWidth="1"/>
    <col min="10" max="10" width="9.140625" style="1" customWidth="1"/>
    <col min="11" max="11" width="12.00390625" style="1" customWidth="1"/>
    <col min="12" max="12" width="10.00390625" style="0" customWidth="1"/>
    <col min="13" max="13" width="11.57421875" style="0" bestFit="1" customWidth="1"/>
  </cols>
  <sheetData>
    <row r="1" spans="2:12" ht="15.7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15.75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5.75">
      <c r="B3" s="50" t="s">
        <v>34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>
      <c r="A5" s="51" t="s">
        <v>2</v>
      </c>
      <c r="B5" s="54" t="s">
        <v>3</v>
      </c>
      <c r="C5" s="57" t="s">
        <v>29</v>
      </c>
      <c r="D5" s="57" t="s">
        <v>35</v>
      </c>
      <c r="E5" s="57" t="s">
        <v>4</v>
      </c>
      <c r="F5" s="57" t="s">
        <v>33</v>
      </c>
      <c r="G5" s="57" t="s">
        <v>36</v>
      </c>
      <c r="H5" s="57" t="s">
        <v>35</v>
      </c>
      <c r="I5" s="57" t="s">
        <v>38</v>
      </c>
      <c r="J5" s="57" t="s">
        <v>5</v>
      </c>
      <c r="K5" s="57" t="s">
        <v>37</v>
      </c>
      <c r="L5" s="62" t="s">
        <v>30</v>
      </c>
    </row>
    <row r="6" spans="1:12" ht="15">
      <c r="A6" s="52"/>
      <c r="B6" s="55"/>
      <c r="C6" s="58"/>
      <c r="D6" s="58"/>
      <c r="E6" s="60"/>
      <c r="F6" s="60"/>
      <c r="G6" s="58"/>
      <c r="H6" s="58"/>
      <c r="I6" s="60"/>
      <c r="J6" s="60"/>
      <c r="K6" s="58"/>
      <c r="L6" s="63"/>
    </row>
    <row r="7" spans="1:14" ht="39.75" customHeight="1">
      <c r="A7" s="53"/>
      <c r="B7" s="56"/>
      <c r="C7" s="59"/>
      <c r="D7" s="59"/>
      <c r="E7" s="61"/>
      <c r="F7" s="61"/>
      <c r="G7" s="59"/>
      <c r="H7" s="59"/>
      <c r="I7" s="61"/>
      <c r="J7" s="61"/>
      <c r="K7" s="59"/>
      <c r="L7" s="64"/>
      <c r="M7" s="2"/>
      <c r="N7" s="2"/>
    </row>
    <row r="8" spans="1:12" ht="15">
      <c r="A8" s="23"/>
      <c r="B8" s="24" t="s">
        <v>6</v>
      </c>
      <c r="C8" s="42">
        <f>SUM(C9:C15)</f>
        <v>459536</v>
      </c>
      <c r="D8" s="42">
        <f>SUM(D9:D15)</f>
        <v>144340.7</v>
      </c>
      <c r="E8" s="36">
        <f>D8/C8*100</f>
        <v>31.410096271021203</v>
      </c>
      <c r="F8" s="35">
        <f>D8-C8</f>
        <v>-315195.3</v>
      </c>
      <c r="G8" s="42">
        <f>SUM(G9:G15)</f>
        <v>143110.5</v>
      </c>
      <c r="H8" s="42">
        <f>SUM(H9:H15)</f>
        <v>144340.7</v>
      </c>
      <c r="I8" s="36">
        <f>H8/G8*100</f>
        <v>100.8596154719605</v>
      </c>
      <c r="J8" s="35">
        <f>H8-G8</f>
        <v>1230.2000000000116</v>
      </c>
      <c r="K8" s="42">
        <f>SUM(K9:K15)</f>
        <v>135729.9</v>
      </c>
      <c r="L8" s="37">
        <f>H8/K8*100</f>
        <v>106.34407009804032</v>
      </c>
    </row>
    <row r="9" spans="1:13" ht="15">
      <c r="A9" s="25">
        <v>1</v>
      </c>
      <c r="B9" s="31" t="s">
        <v>12</v>
      </c>
      <c r="C9" s="43">
        <v>388313</v>
      </c>
      <c r="D9" s="43">
        <v>119365</v>
      </c>
      <c r="E9" s="26">
        <f aca="true" t="shared" si="0" ref="E9:E29">D9/C9*100</f>
        <v>30.739377769994825</v>
      </c>
      <c r="F9" s="34">
        <f aca="true" t="shared" si="1" ref="F9:F29">D9-C9</f>
        <v>-268948</v>
      </c>
      <c r="G9" s="43">
        <v>117253.2</v>
      </c>
      <c r="H9" s="43">
        <f>D9</f>
        <v>119365</v>
      </c>
      <c r="I9" s="26">
        <f>H9/G9*100</f>
        <v>101.80105958728632</v>
      </c>
      <c r="J9" s="34">
        <f aca="true" t="shared" si="2" ref="J9:J29">H9-G9</f>
        <v>2111.800000000003</v>
      </c>
      <c r="K9" s="43">
        <v>110001</v>
      </c>
      <c r="L9" s="27">
        <f aca="true" t="shared" si="3" ref="L9:L25">H9/K9*100</f>
        <v>108.51264988500104</v>
      </c>
      <c r="M9" t="s">
        <v>7</v>
      </c>
    </row>
    <row r="10" spans="1:12" ht="15">
      <c r="A10" s="25">
        <v>2</v>
      </c>
      <c r="B10" s="25" t="s">
        <v>13</v>
      </c>
      <c r="C10" s="44">
        <v>14754</v>
      </c>
      <c r="D10" s="43">
        <v>4982.6</v>
      </c>
      <c r="E10" s="26">
        <f t="shared" si="0"/>
        <v>33.771180696760204</v>
      </c>
      <c r="F10" s="34">
        <f t="shared" si="1"/>
        <v>-9771.4</v>
      </c>
      <c r="G10" s="43">
        <v>5109</v>
      </c>
      <c r="H10" s="43">
        <f aca="true" t="shared" si="4" ref="H10:H15">D10</f>
        <v>4982.6</v>
      </c>
      <c r="I10" s="26">
        <f aca="true" t="shared" si="5" ref="I10:I29">H10/G10*100</f>
        <v>97.52593462517127</v>
      </c>
      <c r="J10" s="34">
        <f t="shared" si="2"/>
        <v>-126.39999999999964</v>
      </c>
      <c r="K10" s="43">
        <v>3395.3</v>
      </c>
      <c r="L10" s="27">
        <f t="shared" si="3"/>
        <v>146.74991900568432</v>
      </c>
    </row>
    <row r="11" spans="1:12" ht="45">
      <c r="A11" s="25">
        <v>3</v>
      </c>
      <c r="B11" s="32" t="s">
        <v>14</v>
      </c>
      <c r="C11" s="43">
        <v>35433</v>
      </c>
      <c r="D11" s="43">
        <v>13557.6</v>
      </c>
      <c r="E11" s="26">
        <f t="shared" si="0"/>
        <v>38.26263652527305</v>
      </c>
      <c r="F11" s="34">
        <f t="shared" si="1"/>
        <v>-21875.4</v>
      </c>
      <c r="G11" s="43">
        <v>13776.4</v>
      </c>
      <c r="H11" s="43">
        <f t="shared" si="4"/>
        <v>13557.6</v>
      </c>
      <c r="I11" s="26">
        <f t="shared" si="5"/>
        <v>98.41177666153713</v>
      </c>
      <c r="J11" s="34">
        <f t="shared" si="2"/>
        <v>-218.79999999999927</v>
      </c>
      <c r="K11" s="43">
        <v>13784</v>
      </c>
      <c r="L11" s="27">
        <f t="shared" si="3"/>
        <v>98.35751596053396</v>
      </c>
    </row>
    <row r="12" spans="1:12" ht="30">
      <c r="A12" s="25">
        <v>4</v>
      </c>
      <c r="B12" s="32" t="s">
        <v>15</v>
      </c>
      <c r="C12" s="43">
        <v>1559</v>
      </c>
      <c r="D12" s="43">
        <v>1091.4</v>
      </c>
      <c r="E12" s="26">
        <f t="shared" si="0"/>
        <v>70.00641436818475</v>
      </c>
      <c r="F12" s="34">
        <f t="shared" si="1"/>
        <v>-467.5999999999999</v>
      </c>
      <c r="G12" s="43">
        <v>1147.4</v>
      </c>
      <c r="H12" s="43">
        <f t="shared" si="4"/>
        <v>1091.4</v>
      </c>
      <c r="I12" s="26">
        <f t="shared" si="5"/>
        <v>95.11940038347568</v>
      </c>
      <c r="J12" s="34">
        <f t="shared" si="2"/>
        <v>-56</v>
      </c>
      <c r="K12" s="43">
        <v>583.6</v>
      </c>
      <c r="L12" s="27">
        <f t="shared" si="3"/>
        <v>187.01165181631254</v>
      </c>
    </row>
    <row r="13" spans="1:12" ht="45">
      <c r="A13" s="25">
        <v>5</v>
      </c>
      <c r="B13" s="33" t="s">
        <v>16</v>
      </c>
      <c r="C13" s="45">
        <v>66</v>
      </c>
      <c r="D13" s="45">
        <v>62.6</v>
      </c>
      <c r="E13" s="26">
        <f t="shared" si="0"/>
        <v>94.84848484848484</v>
      </c>
      <c r="F13" s="34">
        <f t="shared" si="1"/>
        <v>-3.3999999999999986</v>
      </c>
      <c r="G13" s="45">
        <v>37.4</v>
      </c>
      <c r="H13" s="43">
        <f t="shared" si="4"/>
        <v>62.6</v>
      </c>
      <c r="I13" s="26">
        <f t="shared" si="5"/>
        <v>167.37967914438502</v>
      </c>
      <c r="J13" s="34">
        <f t="shared" si="2"/>
        <v>25.200000000000003</v>
      </c>
      <c r="K13" s="43">
        <v>51.7</v>
      </c>
      <c r="L13" s="27">
        <f t="shared" si="3"/>
        <v>121.08317214700193</v>
      </c>
    </row>
    <row r="14" spans="1:12" ht="15">
      <c r="A14" s="25">
        <v>6</v>
      </c>
      <c r="B14" s="32" t="s">
        <v>17</v>
      </c>
      <c r="C14" s="43">
        <v>19411</v>
      </c>
      <c r="D14" s="43">
        <v>5281.5</v>
      </c>
      <c r="E14" s="26">
        <f>D14/C14*100</f>
        <v>27.20879913451136</v>
      </c>
      <c r="F14" s="34">
        <f>D14-C14</f>
        <v>-14129.5</v>
      </c>
      <c r="G14" s="43">
        <v>5787.1</v>
      </c>
      <c r="H14" s="43">
        <f>D14</f>
        <v>5281.5</v>
      </c>
      <c r="I14" s="26">
        <f>H14/G14*100</f>
        <v>91.26332705500162</v>
      </c>
      <c r="J14" s="34">
        <f>H14-G14</f>
        <v>-505.60000000000036</v>
      </c>
      <c r="K14" s="43">
        <v>7914.3</v>
      </c>
      <c r="L14" s="27">
        <f>H14/K14*100</f>
        <v>66.73363405481217</v>
      </c>
    </row>
    <row r="15" spans="1:12" ht="45" hidden="1">
      <c r="A15" s="25">
        <v>7</v>
      </c>
      <c r="B15" s="32" t="s">
        <v>18</v>
      </c>
      <c r="C15" s="43"/>
      <c r="D15" s="43">
        <v>0</v>
      </c>
      <c r="E15" s="26"/>
      <c r="F15" s="34">
        <f t="shared" si="1"/>
        <v>0</v>
      </c>
      <c r="G15" s="43"/>
      <c r="H15" s="43">
        <f t="shared" si="4"/>
        <v>0</v>
      </c>
      <c r="I15" s="26"/>
      <c r="J15" s="34">
        <f t="shared" si="2"/>
        <v>0</v>
      </c>
      <c r="K15" s="43">
        <v>0</v>
      </c>
      <c r="L15" s="27" t="e">
        <f t="shared" si="3"/>
        <v>#DIV/0!</v>
      </c>
    </row>
    <row r="16" spans="1:12" ht="15">
      <c r="A16" s="28"/>
      <c r="B16" s="24" t="s">
        <v>8</v>
      </c>
      <c r="C16" s="42">
        <f>SUM(C17:C28)</f>
        <v>58570</v>
      </c>
      <c r="D16" s="42">
        <f>SUM(D17:D28)</f>
        <v>26642.4</v>
      </c>
      <c r="E16" s="36">
        <f t="shared" si="0"/>
        <v>45.48813385692334</v>
      </c>
      <c r="F16" s="35">
        <f t="shared" si="1"/>
        <v>-31927.6</v>
      </c>
      <c r="G16" s="42">
        <f>SUM(G17:G28)</f>
        <v>25207.1</v>
      </c>
      <c r="H16" s="42">
        <f>SUM(H17:H28)</f>
        <v>26642.4</v>
      </c>
      <c r="I16" s="36">
        <f t="shared" si="5"/>
        <v>105.69403065009465</v>
      </c>
      <c r="J16" s="35">
        <f t="shared" si="2"/>
        <v>1435.300000000003</v>
      </c>
      <c r="K16" s="42">
        <f>SUM(K17:K28)</f>
        <v>29177.799999999996</v>
      </c>
      <c r="L16" s="37">
        <f>H16/K16*100</f>
        <v>91.31051689983482</v>
      </c>
    </row>
    <row r="17" spans="1:12" ht="42.75" customHeight="1">
      <c r="A17" s="28">
        <v>7</v>
      </c>
      <c r="B17" s="32" t="s">
        <v>19</v>
      </c>
      <c r="C17" s="43">
        <v>30655</v>
      </c>
      <c r="D17" s="43">
        <v>11190.1</v>
      </c>
      <c r="E17" s="26">
        <f t="shared" si="0"/>
        <v>36.50334366335019</v>
      </c>
      <c r="F17" s="34">
        <f t="shared" si="1"/>
        <v>-19464.9</v>
      </c>
      <c r="G17" s="43">
        <v>12230.9</v>
      </c>
      <c r="H17" s="43">
        <f aca="true" t="shared" si="6" ref="H17:H28">D17</f>
        <v>11190.1</v>
      </c>
      <c r="I17" s="26">
        <f t="shared" si="5"/>
        <v>91.49040544849521</v>
      </c>
      <c r="J17" s="34">
        <f t="shared" si="2"/>
        <v>-1040.7999999999993</v>
      </c>
      <c r="K17" s="43">
        <v>12107.2</v>
      </c>
      <c r="L17" s="27">
        <f t="shared" si="3"/>
        <v>92.42516849477997</v>
      </c>
    </row>
    <row r="18" spans="1:12" ht="25.5" customHeight="1">
      <c r="A18" s="28">
        <v>8</v>
      </c>
      <c r="B18" s="32" t="s">
        <v>20</v>
      </c>
      <c r="C18" s="46">
        <v>5168</v>
      </c>
      <c r="D18" s="47">
        <v>1497.7</v>
      </c>
      <c r="E18" s="26">
        <f t="shared" si="0"/>
        <v>28.980263157894736</v>
      </c>
      <c r="F18" s="34">
        <f t="shared" si="1"/>
        <v>-3670.3</v>
      </c>
      <c r="G18" s="46">
        <v>1722.8</v>
      </c>
      <c r="H18" s="43">
        <f t="shared" si="6"/>
        <v>1497.7</v>
      </c>
      <c r="I18" s="26">
        <f t="shared" si="5"/>
        <v>86.93406083120502</v>
      </c>
      <c r="J18" s="34">
        <f t="shared" si="2"/>
        <v>-225.0999999999999</v>
      </c>
      <c r="K18" s="43">
        <v>1768.9</v>
      </c>
      <c r="L18" s="27">
        <f t="shared" si="3"/>
        <v>84.66843801232405</v>
      </c>
    </row>
    <row r="19" spans="1:12" ht="26.25" customHeight="1">
      <c r="A19" s="28">
        <v>9</v>
      </c>
      <c r="B19" s="33" t="s">
        <v>21</v>
      </c>
      <c r="C19" s="45">
        <v>70</v>
      </c>
      <c r="D19" s="48">
        <v>10.2</v>
      </c>
      <c r="E19" s="26">
        <f t="shared" si="0"/>
        <v>14.571428571428571</v>
      </c>
      <c r="F19" s="34">
        <f t="shared" si="1"/>
        <v>-59.8</v>
      </c>
      <c r="G19" s="45">
        <v>70</v>
      </c>
      <c r="H19" s="43">
        <f t="shared" si="6"/>
        <v>10.2</v>
      </c>
      <c r="I19" s="26"/>
      <c r="J19" s="34">
        <f t="shared" si="2"/>
        <v>-59.8</v>
      </c>
      <c r="K19" s="43">
        <v>0</v>
      </c>
      <c r="L19" s="27"/>
    </row>
    <row r="20" spans="1:12" ht="28.5" customHeight="1">
      <c r="A20" s="28">
        <v>10</v>
      </c>
      <c r="B20" s="32" t="s">
        <v>9</v>
      </c>
      <c r="C20" s="45">
        <v>732</v>
      </c>
      <c r="D20" s="48">
        <v>1453.7</v>
      </c>
      <c r="E20" s="26">
        <f t="shared" si="0"/>
        <v>198.5928961748634</v>
      </c>
      <c r="F20" s="34">
        <f t="shared" si="1"/>
        <v>721.7</v>
      </c>
      <c r="G20" s="45">
        <v>732</v>
      </c>
      <c r="H20" s="43">
        <f t="shared" si="6"/>
        <v>1453.7</v>
      </c>
      <c r="I20" s="26">
        <f t="shared" si="5"/>
        <v>198.5928961748634</v>
      </c>
      <c r="J20" s="34">
        <f t="shared" si="2"/>
        <v>721.7</v>
      </c>
      <c r="K20" s="43">
        <v>1107.8</v>
      </c>
      <c r="L20" s="27">
        <f t="shared" si="3"/>
        <v>131.22404766203286</v>
      </c>
    </row>
    <row r="21" spans="1:12" ht="30">
      <c r="A21" s="28">
        <v>11</v>
      </c>
      <c r="B21" s="32" t="s">
        <v>22</v>
      </c>
      <c r="C21" s="45">
        <v>850</v>
      </c>
      <c r="D21" s="48">
        <v>856.8</v>
      </c>
      <c r="E21" s="26">
        <f t="shared" si="0"/>
        <v>100.8</v>
      </c>
      <c r="F21" s="34">
        <f t="shared" si="1"/>
        <v>6.7999999999999545</v>
      </c>
      <c r="G21" s="45">
        <v>850</v>
      </c>
      <c r="H21" s="43">
        <f t="shared" si="6"/>
        <v>856.8</v>
      </c>
      <c r="I21" s="26">
        <f t="shared" si="5"/>
        <v>100.8</v>
      </c>
      <c r="J21" s="34">
        <f t="shared" si="2"/>
        <v>6.7999999999999545</v>
      </c>
      <c r="K21" s="43">
        <v>660.6</v>
      </c>
      <c r="L21" s="27">
        <f t="shared" si="3"/>
        <v>129.700272479564</v>
      </c>
    </row>
    <row r="22" spans="1:12" ht="30.75" customHeight="1">
      <c r="A22" s="28">
        <v>12</v>
      </c>
      <c r="B22" s="32" t="s">
        <v>27</v>
      </c>
      <c r="C22" s="45">
        <f>17+7</f>
        <v>24</v>
      </c>
      <c r="D22" s="43">
        <v>261.5</v>
      </c>
      <c r="E22" s="26"/>
      <c r="F22" s="34">
        <f>D22-C22</f>
        <v>237.5</v>
      </c>
      <c r="G22" s="45">
        <v>24</v>
      </c>
      <c r="H22" s="43">
        <f>D22</f>
        <v>261.5</v>
      </c>
      <c r="I22" s="26"/>
      <c r="J22" s="34">
        <f>H22-G22</f>
        <v>237.5</v>
      </c>
      <c r="K22" s="43">
        <v>19.8</v>
      </c>
      <c r="L22" s="40" t="s">
        <v>31</v>
      </c>
    </row>
    <row r="23" spans="1:12" ht="30">
      <c r="A23" s="28">
        <v>13</v>
      </c>
      <c r="B23" s="32" t="s">
        <v>23</v>
      </c>
      <c r="C23" s="45">
        <f>1000+2665</f>
        <v>3665</v>
      </c>
      <c r="D23" s="43">
        <v>3235.8</v>
      </c>
      <c r="E23" s="26">
        <f t="shared" si="0"/>
        <v>88.28922237380627</v>
      </c>
      <c r="F23" s="34">
        <f t="shared" si="1"/>
        <v>-429.1999999999998</v>
      </c>
      <c r="G23" s="45">
        <v>3665</v>
      </c>
      <c r="H23" s="43">
        <f t="shared" si="6"/>
        <v>3235.8</v>
      </c>
      <c r="I23" s="26"/>
      <c r="J23" s="34">
        <f t="shared" si="2"/>
        <v>-429.1999999999998</v>
      </c>
      <c r="K23" s="43">
        <v>441.8</v>
      </c>
      <c r="L23" s="40" t="s">
        <v>31</v>
      </c>
    </row>
    <row r="24" spans="1:12" ht="30">
      <c r="A24" s="28">
        <v>14</v>
      </c>
      <c r="B24" s="32" t="s">
        <v>10</v>
      </c>
      <c r="C24" s="43">
        <v>5741</v>
      </c>
      <c r="D24" s="43">
        <v>3072</v>
      </c>
      <c r="E24" s="26">
        <f t="shared" si="0"/>
        <v>53.50984149102944</v>
      </c>
      <c r="F24" s="34">
        <f t="shared" si="1"/>
        <v>-2669</v>
      </c>
      <c r="G24" s="43">
        <v>1680</v>
      </c>
      <c r="H24" s="43">
        <f t="shared" si="6"/>
        <v>3072</v>
      </c>
      <c r="I24" s="26">
        <f t="shared" si="5"/>
        <v>182.85714285714286</v>
      </c>
      <c r="J24" s="34">
        <f t="shared" si="2"/>
        <v>1392</v>
      </c>
      <c r="K24" s="43">
        <v>10288.9</v>
      </c>
      <c r="L24" s="27">
        <f t="shared" si="3"/>
        <v>29.857419160454473</v>
      </c>
    </row>
    <row r="25" spans="1:12" ht="30">
      <c r="A25" s="28">
        <v>15</v>
      </c>
      <c r="B25" s="32" t="s">
        <v>24</v>
      </c>
      <c r="C25" s="43">
        <f>6746+934</f>
        <v>7680</v>
      </c>
      <c r="D25" s="48">
        <v>3135.3</v>
      </c>
      <c r="E25" s="26">
        <f t="shared" si="0"/>
        <v>40.82421875</v>
      </c>
      <c r="F25" s="34">
        <f t="shared" si="1"/>
        <v>-4544.7</v>
      </c>
      <c r="G25" s="43">
        <v>2877.4</v>
      </c>
      <c r="H25" s="43">
        <f t="shared" si="6"/>
        <v>3135.3</v>
      </c>
      <c r="I25" s="26">
        <f t="shared" si="5"/>
        <v>108.9629526656009</v>
      </c>
      <c r="J25" s="34">
        <f t="shared" si="2"/>
        <v>257.9000000000001</v>
      </c>
      <c r="K25" s="43">
        <v>1464.6</v>
      </c>
      <c r="L25" s="27">
        <f t="shared" si="3"/>
        <v>214.07210159770588</v>
      </c>
    </row>
    <row r="26" spans="1:12" ht="15">
      <c r="A26" s="28">
        <v>16</v>
      </c>
      <c r="B26" s="32" t="s">
        <v>25</v>
      </c>
      <c r="C26" s="45"/>
      <c r="D26" s="43">
        <v>129.5</v>
      </c>
      <c r="E26" s="26"/>
      <c r="F26" s="34">
        <f>D26-C26</f>
        <v>129.5</v>
      </c>
      <c r="G26" s="45"/>
      <c r="H26" s="43">
        <f>D26</f>
        <v>129.5</v>
      </c>
      <c r="I26" s="26"/>
      <c r="J26" s="34">
        <f>H26-G26</f>
        <v>129.5</v>
      </c>
      <c r="K26" s="43">
        <v>-31.9</v>
      </c>
      <c r="L26" s="27">
        <f>H26/K26*100</f>
        <v>-405.95611285266455</v>
      </c>
    </row>
    <row r="27" spans="1:12" ht="15">
      <c r="A27" s="28">
        <v>17</v>
      </c>
      <c r="B27" s="32" t="s">
        <v>26</v>
      </c>
      <c r="C27" s="45">
        <f>4187-202</f>
        <v>3985</v>
      </c>
      <c r="D27" s="43">
        <v>1664</v>
      </c>
      <c r="E27" s="26">
        <f>D27/C27*100</f>
        <v>41.75658720200753</v>
      </c>
      <c r="F27" s="34">
        <f>D27-C27</f>
        <v>-2321</v>
      </c>
      <c r="G27" s="45">
        <v>1355</v>
      </c>
      <c r="H27" s="43">
        <f>D27</f>
        <v>1664</v>
      </c>
      <c r="I27" s="26">
        <f>H27/G27*100</f>
        <v>122.80442804428044</v>
      </c>
      <c r="J27" s="34">
        <f>H27-G27</f>
        <v>309</v>
      </c>
      <c r="K27" s="43">
        <v>1350.1</v>
      </c>
      <c r="L27" s="27">
        <f>H27/K27*100</f>
        <v>123.25012962002815</v>
      </c>
    </row>
    <row r="28" spans="1:12" ht="30">
      <c r="A28" s="28">
        <v>18</v>
      </c>
      <c r="B28" s="41" t="s">
        <v>32</v>
      </c>
      <c r="C28" s="45">
        <v>0</v>
      </c>
      <c r="D28" s="43">
        <v>135.8</v>
      </c>
      <c r="E28" s="26"/>
      <c r="F28" s="34">
        <f t="shared" si="1"/>
        <v>135.8</v>
      </c>
      <c r="G28" s="45">
        <v>0</v>
      </c>
      <c r="H28" s="43">
        <f t="shared" si="6"/>
        <v>135.8</v>
      </c>
      <c r="I28" s="26"/>
      <c r="J28" s="34">
        <f t="shared" si="2"/>
        <v>135.8</v>
      </c>
      <c r="K28" s="43"/>
      <c r="L28" s="27"/>
    </row>
    <row r="29" spans="1:12" s="3" customFormat="1" ht="15">
      <c r="A29" s="29"/>
      <c r="B29" s="30" t="s">
        <v>11</v>
      </c>
      <c r="C29" s="49">
        <f>C8+C16</f>
        <v>518106</v>
      </c>
      <c r="D29" s="49">
        <f>D8+D16</f>
        <v>170983.1</v>
      </c>
      <c r="E29" s="39">
        <f t="shared" si="0"/>
        <v>33.00156724685682</v>
      </c>
      <c r="F29" s="38">
        <f t="shared" si="1"/>
        <v>-347122.9</v>
      </c>
      <c r="G29" s="49">
        <f>G8+G16</f>
        <v>168317.6</v>
      </c>
      <c r="H29" s="49">
        <f>H8+H16</f>
        <v>170983.1</v>
      </c>
      <c r="I29" s="39">
        <f t="shared" si="5"/>
        <v>101.58361335950607</v>
      </c>
      <c r="J29" s="38">
        <f t="shared" si="2"/>
        <v>2665.5</v>
      </c>
      <c r="K29" s="49">
        <f>K8+K16</f>
        <v>164907.69999999998</v>
      </c>
      <c r="L29" s="39">
        <f>H29/K29*100</f>
        <v>103.68412148128925</v>
      </c>
    </row>
    <row r="30" spans="1:11" s="5" customFormat="1" ht="15">
      <c r="A30" s="4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2" ht="15">
      <c r="A32" s="6"/>
      <c r="B32" s="11"/>
      <c r="C32" s="11"/>
      <c r="D32" s="8"/>
      <c r="E32" s="12"/>
      <c r="F32" s="12"/>
      <c r="G32" s="12"/>
      <c r="H32" s="8"/>
      <c r="I32" s="9"/>
      <c r="J32" s="12"/>
      <c r="K32" s="13"/>
      <c r="L32" s="10"/>
    </row>
    <row r="33" spans="1:11" ht="15">
      <c r="A33" s="6"/>
      <c r="B33" s="6"/>
      <c r="C33" s="12"/>
      <c r="D33" s="8"/>
      <c r="E33" s="12"/>
      <c r="F33" s="14"/>
      <c r="G33" s="12"/>
      <c r="H33" s="12"/>
      <c r="I33" s="12"/>
      <c r="J33" s="14"/>
      <c r="K33" s="15"/>
    </row>
    <row r="34" spans="1:10" ht="15">
      <c r="A34" s="6"/>
      <c r="B34" s="6"/>
      <c r="C34" s="12"/>
      <c r="D34" s="8"/>
      <c r="E34" s="12"/>
      <c r="F34" s="12"/>
      <c r="G34" s="16"/>
      <c r="H34" s="8"/>
      <c r="I34" s="12"/>
      <c r="J34" s="12"/>
    </row>
    <row r="35" spans="1:10" ht="15">
      <c r="A35" s="6"/>
      <c r="B35" s="6"/>
      <c r="C35" s="12"/>
      <c r="D35" s="12"/>
      <c r="E35" s="12"/>
      <c r="F35" s="8"/>
      <c r="G35" s="16"/>
      <c r="H35" s="12"/>
      <c r="I35" s="12"/>
      <c r="J35" s="8"/>
    </row>
    <row r="36" spans="1:10" ht="15">
      <c r="A36" s="6"/>
      <c r="B36" s="6"/>
      <c r="C36" s="12"/>
      <c r="D36" s="12"/>
      <c r="E36" s="12"/>
      <c r="F36" s="12"/>
      <c r="G36" s="12"/>
      <c r="H36" s="12"/>
      <c r="I36" s="12"/>
      <c r="J36" s="12"/>
    </row>
  </sheetData>
  <sheetProtection/>
  <mergeCells count="16">
    <mergeCell ref="H5:H7"/>
    <mergeCell ref="I5:I7"/>
    <mergeCell ref="J5:J7"/>
    <mergeCell ref="K5:K7"/>
    <mergeCell ref="L5:L7"/>
    <mergeCell ref="B30:K30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7480314960629921" bottom="0.7480314960629921" header="0.31496062992125984" footer="0.31496062992125984"/>
  <pageSetup fitToHeight="2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2016-04-14T08:25:23Z</cp:lastPrinted>
  <dcterms:created xsi:type="dcterms:W3CDTF">2015-07-06T08:46:02Z</dcterms:created>
  <dcterms:modified xsi:type="dcterms:W3CDTF">2016-05-17T14:24:17Z</dcterms:modified>
  <cp:category/>
  <cp:version/>
  <cp:contentType/>
  <cp:contentStatus/>
</cp:coreProperties>
</file>