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10545"/>
  </bookViews>
  <sheets>
    <sheet name="Лист2" sheetId="2" r:id="rId1"/>
    <sheet name="Лист3" sheetId="3" r:id="rId2"/>
  </sheets>
  <definedNames>
    <definedName name="_xlnm.Print_Area" localSheetId="0">Лист2!$A$1:$G$23</definedName>
  </definedNames>
  <calcPr calcId="145621"/>
</workbook>
</file>

<file path=xl/calcChain.xml><?xml version="1.0" encoding="utf-8"?>
<calcChain xmlns="http://schemas.openxmlformats.org/spreadsheetml/2006/main">
  <c r="C20" i="2" l="1"/>
  <c r="C11" i="2"/>
  <c r="C17" i="2"/>
  <c r="C8" i="2" l="1"/>
  <c r="C15" i="2" l="1"/>
  <c r="C19" i="2"/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6" i="2"/>
  <c r="D21" i="2"/>
  <c r="E21" i="2"/>
  <c r="C21" i="2"/>
  <c r="F21" i="2" l="1"/>
  <c r="G21" i="2"/>
</calcChain>
</file>

<file path=xl/sharedStrings.xml><?xml version="1.0" encoding="utf-8"?>
<sst xmlns="http://schemas.openxmlformats.org/spreadsheetml/2006/main" count="26" uniqueCount="26">
  <si>
    <t>тыс.руб.</t>
  </si>
  <si>
    <t>№ п/п</t>
  </si>
  <si>
    <t>Наименование поселений</t>
  </si>
  <si>
    <t>план январь-июнь</t>
  </si>
  <si>
    <t>Белоколодезянское</t>
  </si>
  <si>
    <t>Белянское</t>
  </si>
  <si>
    <t>Бершаковское</t>
  </si>
  <si>
    <t>Большегородищенское</t>
  </si>
  <si>
    <t>Большетроицкое</t>
  </si>
  <si>
    <t>Вознесеновское</t>
  </si>
  <si>
    <t>Графовское</t>
  </si>
  <si>
    <t>Купинское</t>
  </si>
  <si>
    <t>Максимовское</t>
  </si>
  <si>
    <t xml:space="preserve">М-Пристанское </t>
  </si>
  <si>
    <t>Муромское</t>
  </si>
  <si>
    <t>Н-Таволжанское</t>
  </si>
  <si>
    <t>Первоцепляевское</t>
  </si>
  <si>
    <t>Чураевское</t>
  </si>
  <si>
    <t>Городское</t>
  </si>
  <si>
    <t>ИТОГО:</t>
  </si>
  <si>
    <t xml:space="preserve"> </t>
  </si>
  <si>
    <t>%</t>
  </si>
  <si>
    <t>отклонения ("+", "-")</t>
  </si>
  <si>
    <t>план 2018 года</t>
  </si>
  <si>
    <t xml:space="preserve">Исполнение  бюджетов  поселений Шебекинского района по налоговым и неналоговым доходам на 01.09.2018 года </t>
  </si>
  <si>
    <t>факт январь-август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</si>
</sst>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1" fillId="0" borderId="0" xfId="1"/>
    <xf numFmtId="0" fontId="2" fillId="0" borderId="0" xfId="2"/>
    <xf numFmtId="0" fontId="3" fillId="0" borderId="0" xfId="2" applyFont="1" applyAlignment="1">
      <alignment horizontal="center"/>
    </xf>
    <xf numFmtId="0" fontId="4" fillId="2" borderId="1" xfId="2" applyFont="1" applyFill="1" applyBorder="1"/>
    <xf numFmtId="0" fontId="4" fillId="2" borderId="1" xfId="2" applyFont="1" applyFill="1" applyBorder="1" applyAlignment="1">
      <alignment wrapText="1"/>
    </xf>
    <xf numFmtId="164" fontId="4" fillId="2" borderId="1" xfId="2" applyNumberFormat="1" applyFont="1" applyFill="1" applyBorder="1"/>
    <xf numFmtId="164" fontId="5" fillId="2" borderId="1" xfId="2" applyNumberFormat="1" applyFont="1" applyFill="1" applyBorder="1"/>
    <xf numFmtId="3" fontId="4" fillId="2" borderId="1" xfId="2" applyNumberFormat="1" applyFont="1" applyFill="1" applyBorder="1"/>
    <xf numFmtId="165" fontId="5" fillId="2" borderId="1" xfId="2" applyNumberFormat="1" applyFont="1" applyFill="1" applyBorder="1"/>
    <xf numFmtId="9" fontId="6" fillId="2" borderId="0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 wrapText="1"/>
    </xf>
    <xf numFmtId="9" fontId="4" fillId="2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/>
    <xf numFmtId="0" fontId="5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2" borderId="1" xfId="2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Анализ выполнения плана доходов по поселениям на 01.10.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activeCell="C21" sqref="C21"/>
    </sheetView>
  </sheetViews>
  <sheetFormatPr defaultRowHeight="15" x14ac:dyDescent="0.25"/>
  <cols>
    <col min="1" max="1" width="10.7109375" customWidth="1"/>
    <col min="2" max="2" width="33.42578125" customWidth="1"/>
    <col min="3" max="3" width="15.5703125" customWidth="1"/>
    <col min="4" max="4" width="14.28515625" hidden="1" customWidth="1"/>
    <col min="5" max="5" width="13.85546875" customWidth="1"/>
    <col min="6" max="6" width="16.140625" bestFit="1" customWidth="1"/>
    <col min="7" max="7" width="14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34.5" customHeight="1" x14ac:dyDescent="0.3">
      <c r="A2" s="14" t="s">
        <v>24</v>
      </c>
      <c r="B2" s="15"/>
      <c r="C2" s="15"/>
      <c r="D2" s="15"/>
      <c r="E2" s="15"/>
      <c r="F2" s="15"/>
      <c r="G2" s="15"/>
    </row>
    <row r="3" spans="1:7" x14ac:dyDescent="0.25">
      <c r="A3" s="1"/>
      <c r="B3" s="1"/>
      <c r="C3" s="1"/>
      <c r="D3" s="1"/>
      <c r="E3" s="1"/>
      <c r="F3" s="1"/>
      <c r="G3" s="1"/>
    </row>
    <row r="4" spans="1:7" ht="18" x14ac:dyDescent="0.25">
      <c r="A4" s="3"/>
      <c r="B4" s="3"/>
      <c r="C4" s="3"/>
      <c r="D4" s="3"/>
      <c r="E4" s="3"/>
      <c r="F4" s="3"/>
      <c r="G4" s="10" t="s">
        <v>0</v>
      </c>
    </row>
    <row r="5" spans="1:7" ht="75" x14ac:dyDescent="0.25">
      <c r="A5" s="11" t="s">
        <v>1</v>
      </c>
      <c r="B5" s="11" t="s">
        <v>2</v>
      </c>
      <c r="C5" s="11" t="s">
        <v>23</v>
      </c>
      <c r="D5" s="11" t="s">
        <v>3</v>
      </c>
      <c r="E5" s="11" t="s">
        <v>25</v>
      </c>
      <c r="F5" s="11" t="s">
        <v>21</v>
      </c>
      <c r="G5" s="12" t="s">
        <v>22</v>
      </c>
    </row>
    <row r="6" spans="1:7" ht="18.75" x14ac:dyDescent="0.3">
      <c r="A6" s="4">
        <v>1</v>
      </c>
      <c r="B6" s="5" t="s">
        <v>4</v>
      </c>
      <c r="C6" s="13">
        <v>4189</v>
      </c>
      <c r="D6" s="4">
        <v>284</v>
      </c>
      <c r="E6" s="13">
        <v>2494.6</v>
      </c>
      <c r="F6" s="6">
        <f>E6/C6</f>
        <v>0.59551205538314633</v>
      </c>
      <c r="G6" s="8">
        <f>E6-C6</f>
        <v>-1694.4</v>
      </c>
    </row>
    <row r="7" spans="1:7" ht="18.75" x14ac:dyDescent="0.3">
      <c r="A7" s="4">
        <v>2</v>
      </c>
      <c r="B7" s="5" t="s">
        <v>5</v>
      </c>
      <c r="C7" s="13">
        <v>2866</v>
      </c>
      <c r="D7" s="4">
        <v>708</v>
      </c>
      <c r="E7" s="13">
        <v>2043</v>
      </c>
      <c r="F7" s="6">
        <f t="shared" ref="F7:F21" si="0">E7/C7</f>
        <v>0.71284019539427779</v>
      </c>
      <c r="G7" s="8">
        <f t="shared" ref="G7:G20" si="1">E7-C7</f>
        <v>-823</v>
      </c>
    </row>
    <row r="8" spans="1:7" ht="18.75" x14ac:dyDescent="0.3">
      <c r="A8" s="4">
        <v>3</v>
      </c>
      <c r="B8" s="5" t="s">
        <v>6</v>
      </c>
      <c r="C8" s="13">
        <f>3247+84</f>
        <v>3331</v>
      </c>
      <c r="D8" s="4">
        <v>420</v>
      </c>
      <c r="E8" s="13">
        <v>1858.8</v>
      </c>
      <c r="F8" s="6">
        <f t="shared" si="0"/>
        <v>0.55803062143500448</v>
      </c>
      <c r="G8" s="8">
        <f t="shared" si="1"/>
        <v>-1472.2</v>
      </c>
    </row>
    <row r="9" spans="1:7" ht="21.75" customHeight="1" x14ac:dyDescent="0.3">
      <c r="A9" s="4">
        <v>4</v>
      </c>
      <c r="B9" s="5" t="s">
        <v>7</v>
      </c>
      <c r="C9" s="13">
        <v>1849</v>
      </c>
      <c r="D9" s="4">
        <v>460</v>
      </c>
      <c r="E9" s="13">
        <v>551.20000000000005</v>
      </c>
      <c r="F9" s="6">
        <f t="shared" si="0"/>
        <v>0.2981070849107626</v>
      </c>
      <c r="G9" s="8">
        <f t="shared" si="1"/>
        <v>-1297.8</v>
      </c>
    </row>
    <row r="10" spans="1:7" ht="18.75" x14ac:dyDescent="0.3">
      <c r="A10" s="4">
        <v>5</v>
      </c>
      <c r="B10" s="5" t="s">
        <v>8</v>
      </c>
      <c r="C10" s="13">
        <v>2574</v>
      </c>
      <c r="D10" s="4">
        <v>727</v>
      </c>
      <c r="E10" s="13">
        <v>1768.1</v>
      </c>
      <c r="F10" s="6">
        <f t="shared" si="0"/>
        <v>0.68690753690753692</v>
      </c>
      <c r="G10" s="8">
        <f t="shared" si="1"/>
        <v>-805.90000000000009</v>
      </c>
    </row>
    <row r="11" spans="1:7" ht="18.75" x14ac:dyDescent="0.3">
      <c r="A11" s="4">
        <v>6</v>
      </c>
      <c r="B11" s="5" t="s">
        <v>9</v>
      </c>
      <c r="C11" s="13">
        <f>8608+400+580</f>
        <v>9588</v>
      </c>
      <c r="D11" s="4">
        <v>1253</v>
      </c>
      <c r="E11" s="13">
        <v>6231.5</v>
      </c>
      <c r="F11" s="6">
        <f t="shared" si="0"/>
        <v>0.64992699207342508</v>
      </c>
      <c r="G11" s="8">
        <f t="shared" si="1"/>
        <v>-3356.5</v>
      </c>
    </row>
    <row r="12" spans="1:7" ht="18.75" x14ac:dyDescent="0.3">
      <c r="A12" s="4">
        <v>7</v>
      </c>
      <c r="B12" s="5" t="s">
        <v>10</v>
      </c>
      <c r="C12" s="13">
        <v>2713</v>
      </c>
      <c r="D12" s="4">
        <v>431</v>
      </c>
      <c r="E12" s="13">
        <v>1857.8</v>
      </c>
      <c r="F12" s="6">
        <f t="shared" si="0"/>
        <v>0.68477699963140437</v>
      </c>
      <c r="G12" s="8">
        <f t="shared" si="1"/>
        <v>-855.2</v>
      </c>
    </row>
    <row r="13" spans="1:7" ht="18.75" x14ac:dyDescent="0.3">
      <c r="A13" s="4">
        <v>8</v>
      </c>
      <c r="B13" s="5" t="s">
        <v>11</v>
      </c>
      <c r="C13" s="13">
        <v>4017</v>
      </c>
      <c r="D13" s="4">
        <v>597</v>
      </c>
      <c r="E13" s="13">
        <v>2166.9</v>
      </c>
      <c r="F13" s="6">
        <f t="shared" si="0"/>
        <v>0.53943241224794625</v>
      </c>
      <c r="G13" s="8">
        <f t="shared" si="1"/>
        <v>-1850.1</v>
      </c>
    </row>
    <row r="14" spans="1:7" ht="18.75" x14ac:dyDescent="0.3">
      <c r="A14" s="4">
        <v>9</v>
      </c>
      <c r="B14" s="5" t="s">
        <v>12</v>
      </c>
      <c r="C14" s="13">
        <v>4652</v>
      </c>
      <c r="D14" s="4">
        <v>521.9</v>
      </c>
      <c r="E14" s="13">
        <v>1737.6</v>
      </c>
      <c r="F14" s="6">
        <f t="shared" si="0"/>
        <v>0.37351676698194325</v>
      </c>
      <c r="G14" s="8">
        <f t="shared" si="1"/>
        <v>-2914.4</v>
      </c>
    </row>
    <row r="15" spans="1:7" ht="18.75" x14ac:dyDescent="0.3">
      <c r="A15" s="4">
        <v>10</v>
      </c>
      <c r="B15" s="5" t="s">
        <v>13</v>
      </c>
      <c r="C15" s="13">
        <f>9872+850</f>
        <v>10722</v>
      </c>
      <c r="D15" s="4">
        <v>1672</v>
      </c>
      <c r="E15" s="13">
        <v>6428</v>
      </c>
      <c r="F15" s="6">
        <f t="shared" si="0"/>
        <v>0.59951501585525091</v>
      </c>
      <c r="G15" s="8">
        <f t="shared" si="1"/>
        <v>-4294</v>
      </c>
    </row>
    <row r="16" spans="1:7" ht="18.75" x14ac:dyDescent="0.3">
      <c r="A16" s="4">
        <v>11</v>
      </c>
      <c r="B16" s="5" t="s">
        <v>14</v>
      </c>
      <c r="C16" s="13">
        <v>2540</v>
      </c>
      <c r="D16" s="4">
        <v>171</v>
      </c>
      <c r="E16" s="13">
        <v>1560</v>
      </c>
      <c r="F16" s="6">
        <f t="shared" si="0"/>
        <v>0.61417322834645671</v>
      </c>
      <c r="G16" s="8">
        <f t="shared" si="1"/>
        <v>-980</v>
      </c>
    </row>
    <row r="17" spans="1:7" ht="18.75" x14ac:dyDescent="0.3">
      <c r="A17" s="4">
        <v>12</v>
      </c>
      <c r="B17" s="5" t="s">
        <v>15</v>
      </c>
      <c r="C17" s="13">
        <f>7238+800</f>
        <v>8038</v>
      </c>
      <c r="D17" s="4">
        <v>2532</v>
      </c>
      <c r="E17" s="13">
        <v>6067.8</v>
      </c>
      <c r="F17" s="6">
        <f t="shared" si="0"/>
        <v>0.75488927593928845</v>
      </c>
      <c r="G17" s="8">
        <f t="shared" si="1"/>
        <v>-1970.1999999999998</v>
      </c>
    </row>
    <row r="18" spans="1:7" ht="18.75" x14ac:dyDescent="0.3">
      <c r="A18" s="4">
        <v>13</v>
      </c>
      <c r="B18" s="5" t="s">
        <v>16</v>
      </c>
      <c r="C18" s="13">
        <v>2195</v>
      </c>
      <c r="D18" s="4">
        <v>371</v>
      </c>
      <c r="E18" s="13">
        <v>914.4</v>
      </c>
      <c r="F18" s="6">
        <f t="shared" si="0"/>
        <v>0.41658314350797265</v>
      </c>
      <c r="G18" s="8">
        <f t="shared" si="1"/>
        <v>-1280.5999999999999</v>
      </c>
    </row>
    <row r="19" spans="1:7" ht="18.75" x14ac:dyDescent="0.3">
      <c r="A19" s="4">
        <v>14</v>
      </c>
      <c r="B19" s="5" t="s">
        <v>17</v>
      </c>
      <c r="C19" s="13">
        <f>3679+321</f>
        <v>4000</v>
      </c>
      <c r="D19" s="4">
        <v>364</v>
      </c>
      <c r="E19" s="13">
        <v>1646.4</v>
      </c>
      <c r="F19" s="6">
        <f t="shared" si="0"/>
        <v>0.41160000000000002</v>
      </c>
      <c r="G19" s="8">
        <f t="shared" si="1"/>
        <v>-2353.6</v>
      </c>
    </row>
    <row r="20" spans="1:7" ht="18.75" x14ac:dyDescent="0.3">
      <c r="A20" s="4">
        <v>15</v>
      </c>
      <c r="B20" s="4" t="s">
        <v>18</v>
      </c>
      <c r="C20" s="13">
        <f>182246+2930.3+640+6890</f>
        <v>192706.3</v>
      </c>
      <c r="D20" s="4">
        <v>70868</v>
      </c>
      <c r="E20" s="13">
        <v>123509.8</v>
      </c>
      <c r="F20" s="6">
        <f t="shared" si="0"/>
        <v>0.64092248151721043</v>
      </c>
      <c r="G20" s="8">
        <f t="shared" si="1"/>
        <v>-69196.499999999985</v>
      </c>
    </row>
    <row r="21" spans="1:7" ht="18.75" x14ac:dyDescent="0.3">
      <c r="A21" s="16" t="s">
        <v>19</v>
      </c>
      <c r="B21" s="16"/>
      <c r="C21" s="9">
        <f>SUM(C6:C20)</f>
        <v>255980.3</v>
      </c>
      <c r="D21" s="9">
        <f t="shared" ref="D21:G21" si="2">SUM(D6:D20)</f>
        <v>81379.899999999994</v>
      </c>
      <c r="E21" s="9">
        <f t="shared" si="2"/>
        <v>160835.90000000002</v>
      </c>
      <c r="F21" s="7">
        <f t="shared" si="0"/>
        <v>0.62831358506885115</v>
      </c>
      <c r="G21" s="9">
        <f t="shared" si="2"/>
        <v>-95144.39999999998</v>
      </c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2" t="s">
        <v>20</v>
      </c>
    </row>
  </sheetData>
  <mergeCells count="2">
    <mergeCell ref="A2:G2"/>
    <mergeCell ref="A21:B21"/>
  </mergeCells>
  <pageMargins left="1.299212598425197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Румянцева</dc:creator>
  <cp:lastModifiedBy>Любовь Румянцева</cp:lastModifiedBy>
  <cp:lastPrinted>2018-02-14T08:50:42Z</cp:lastPrinted>
  <dcterms:created xsi:type="dcterms:W3CDTF">2015-07-14T13:33:03Z</dcterms:created>
  <dcterms:modified xsi:type="dcterms:W3CDTF">2018-09-13T08:43:28Z</dcterms:modified>
</cp:coreProperties>
</file>