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5" windowHeight="2790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<sst xmlns="http://schemas.openxmlformats.org/spreadsheetml/2006/main" count="40" uniqueCount="38">
  <si>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</si>
  <si>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</si>
  <si>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</si>
  <si>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</si>
  <si>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</si>
  <si>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отклоне ние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</si>
  <si>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</si>
  <si>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</si>
  <si>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</si>
  <si>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</si>
  <si>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</si>
  <si>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</si>
  <si>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</si>
  <si>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</si>
  <si>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</si>
  <si>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</si>
  <si>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</si>
  <si>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</si>
  <si>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</si>
  <si>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</si>
  <si>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</si>
  <si>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</si>
  <si>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</si>
  <si>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</si>
  <si>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</si>
  <si>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</si>
  <si>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</si>
  <si>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</si>
  <si>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</si>
  <si>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</si>
  <si>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 xml:space="preserve">консолидированного бюджета Шебекинского района  по доходным источникам </t>
  </si>
  <si>
    <t>% исполне ния за январь</t>
  </si>
  <si>
    <t xml:space="preserve"> по состоянию на 01.02.2017 г.</t>
  </si>
  <si>
    <t>факт январь 2017 года</t>
  </si>
  <si>
    <t xml:space="preserve">план январь 2017 года </t>
  </si>
  <si>
    <t>факт  январь 2016 года (на 01.02.16 г.)</t>
  </si>
  <si>
    <t>% исполне   ния               к 2016 году</t>
  </si>
  <si>
    <t>план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</si>
</sst>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7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164" fontId="43" fillId="0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164" fontId="7" fillId="33" borderId="12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65" fontId="7" fillId="0" borderId="12" xfId="0" applyNumberFormat="1" applyFont="1" applyFill="1" applyBorder="1" applyAlignment="1">
      <alignment/>
    </xf>
    <xf numFmtId="165" fontId="43" fillId="0" borderId="12" xfId="0" applyNumberFormat="1" applyFont="1" applyFill="1" applyBorder="1" applyAlignment="1">
      <alignment/>
    </xf>
    <xf numFmtId="165" fontId="43" fillId="0" borderId="15" xfId="0" applyNumberFormat="1" applyFont="1" applyFill="1" applyBorder="1" applyAlignment="1">
      <alignment/>
    </xf>
    <xf numFmtId="165" fontId="43" fillId="0" borderId="16" xfId="0" applyNumberFormat="1" applyFont="1" applyFill="1" applyBorder="1" applyAlignment="1">
      <alignment/>
    </xf>
    <xf numFmtId="165" fontId="43" fillId="0" borderId="17" xfId="0" applyNumberFormat="1" applyFont="1" applyFill="1" applyBorder="1" applyAlignment="1">
      <alignment/>
    </xf>
    <xf numFmtId="165" fontId="43" fillId="0" borderId="11" xfId="0" applyNumberFormat="1" applyFont="1" applyFill="1" applyBorder="1" applyAlignment="1">
      <alignment/>
    </xf>
    <xf numFmtId="165" fontId="7" fillId="33" borderId="12" xfId="0" applyNumberFormat="1" applyFont="1" applyFill="1" applyBorder="1" applyAlignment="1">
      <alignment/>
    </xf>
    <xf numFmtId="165" fontId="9" fillId="0" borderId="1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3.140625" style="0" customWidth="1"/>
    <col min="2" max="2" width="30.7109375" style="0" customWidth="1"/>
    <col min="3" max="3" width="9.28125" style="1" customWidth="1"/>
    <col min="4" max="4" width="9.7109375" style="1" customWidth="1"/>
    <col min="5" max="5" width="7.421875" style="1" customWidth="1"/>
    <col min="6" max="6" width="9.8515625" style="1" customWidth="1"/>
    <col min="7" max="8" width="9.28125" style="1" customWidth="1"/>
    <col min="9" max="9" width="8.140625" style="1" customWidth="1"/>
    <col min="10" max="10" width="9.140625" style="1" customWidth="1"/>
    <col min="11" max="11" width="11.421875" style="1" customWidth="1"/>
    <col min="12" max="12" width="10.00390625" style="0" customWidth="1"/>
    <col min="13" max="13" width="11.57421875" style="0" bestFit="1" customWidth="1"/>
  </cols>
  <sheetData>
    <row r="1" spans="2:12" ht="15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5.75">
      <c r="B2" s="45" t="s">
        <v>30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.75">
      <c r="B3" s="45" t="s">
        <v>32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5">
      <c r="A5" s="46" t="s">
        <v>2</v>
      </c>
      <c r="B5" s="49" t="s">
        <v>3</v>
      </c>
      <c r="C5" s="52" t="s">
        <v>37</v>
      </c>
      <c r="D5" s="52" t="s">
        <v>33</v>
      </c>
      <c r="E5" s="52" t="s">
        <v>4</v>
      </c>
      <c r="F5" s="52" t="s">
        <v>5</v>
      </c>
      <c r="G5" s="52" t="s">
        <v>34</v>
      </c>
      <c r="H5" s="52" t="s">
        <v>33</v>
      </c>
      <c r="I5" s="52" t="s">
        <v>31</v>
      </c>
      <c r="J5" s="52" t="s">
        <v>5</v>
      </c>
      <c r="K5" s="52" t="s">
        <v>35</v>
      </c>
      <c r="L5" s="57" t="s">
        <v>36</v>
      </c>
    </row>
    <row r="6" spans="1:12" ht="15">
      <c r="A6" s="47"/>
      <c r="B6" s="50"/>
      <c r="C6" s="53"/>
      <c r="D6" s="53"/>
      <c r="E6" s="55"/>
      <c r="F6" s="55"/>
      <c r="G6" s="53"/>
      <c r="H6" s="53"/>
      <c r="I6" s="55"/>
      <c r="J6" s="55"/>
      <c r="K6" s="53"/>
      <c r="L6" s="58"/>
    </row>
    <row r="7" spans="1:14" ht="45" customHeight="1">
      <c r="A7" s="48"/>
      <c r="B7" s="51"/>
      <c r="C7" s="54"/>
      <c r="D7" s="54"/>
      <c r="E7" s="56"/>
      <c r="F7" s="56"/>
      <c r="G7" s="54"/>
      <c r="H7" s="54"/>
      <c r="I7" s="56"/>
      <c r="J7" s="56"/>
      <c r="K7" s="54"/>
      <c r="L7" s="59"/>
      <c r="M7" s="2"/>
      <c r="N7" s="2"/>
    </row>
    <row r="8" spans="1:12" ht="15">
      <c r="A8" s="23"/>
      <c r="B8" s="24" t="s">
        <v>6</v>
      </c>
      <c r="C8" s="37">
        <f>SUM(C9:C17)</f>
        <v>643074</v>
      </c>
      <c r="D8" s="37">
        <f>SUM(D9:D17)</f>
        <v>41162.4</v>
      </c>
      <c r="E8" s="25">
        <f>D8/C8*100</f>
        <v>6.400880769553738</v>
      </c>
      <c r="F8" s="37">
        <f>D8-C8</f>
        <v>-601911.6</v>
      </c>
      <c r="G8" s="37">
        <f>SUM(G9:G17)</f>
        <v>39167.200000000004</v>
      </c>
      <c r="H8" s="37">
        <f>SUM(H9:H17)</f>
        <v>41162.4</v>
      </c>
      <c r="I8" s="25">
        <f>H8/G8*100</f>
        <v>105.09405829367428</v>
      </c>
      <c r="J8" s="37">
        <f>H8-G8</f>
        <v>1995.199999999997</v>
      </c>
      <c r="K8" s="37">
        <f>SUM(K9:K17)</f>
        <v>38345.9</v>
      </c>
      <c r="L8" s="26">
        <f>H8/K8*100</f>
        <v>107.34498342717214</v>
      </c>
    </row>
    <row r="9" spans="1:13" ht="15">
      <c r="A9" s="27">
        <v>1</v>
      </c>
      <c r="B9" s="34" t="s">
        <v>13</v>
      </c>
      <c r="C9" s="38">
        <v>455580</v>
      </c>
      <c r="D9" s="38">
        <v>26576.5</v>
      </c>
      <c r="E9" s="28">
        <f aca="true" t="shared" si="0" ref="E9:E30">D9/C9*100</f>
        <v>5.833552833750384</v>
      </c>
      <c r="F9" s="38">
        <f aca="true" t="shared" si="1" ref="F9:F30">D9-C9</f>
        <v>-429003.5</v>
      </c>
      <c r="G9" s="38">
        <v>23608.9</v>
      </c>
      <c r="H9" s="38">
        <f>D9</f>
        <v>26576.5</v>
      </c>
      <c r="I9" s="28">
        <f>H9/G9*100</f>
        <v>112.56983595169618</v>
      </c>
      <c r="J9" s="38">
        <f aca="true" t="shared" si="2" ref="J9:J30">H9-G9</f>
        <v>2967.5999999999985</v>
      </c>
      <c r="K9" s="38">
        <v>22440.9</v>
      </c>
      <c r="L9" s="29">
        <f aca="true" t="shared" si="3" ref="L9:L29">H9/K9*100</f>
        <v>118.4288508927895</v>
      </c>
      <c r="M9" t="s">
        <v>7</v>
      </c>
    </row>
    <row r="10" spans="1:12" ht="15">
      <c r="A10" s="27">
        <v>2</v>
      </c>
      <c r="B10" s="27" t="s">
        <v>14</v>
      </c>
      <c r="C10" s="44">
        <v>23220</v>
      </c>
      <c r="D10" s="38">
        <v>2137.9</v>
      </c>
      <c r="E10" s="28">
        <f t="shared" si="0"/>
        <v>9.207149009474591</v>
      </c>
      <c r="F10" s="38">
        <f t="shared" si="1"/>
        <v>-21082.1</v>
      </c>
      <c r="G10" s="38">
        <v>1560.4</v>
      </c>
      <c r="H10" s="38">
        <f aca="true" t="shared" si="4" ref="H10:H17">D10</f>
        <v>2137.9</v>
      </c>
      <c r="I10" s="28">
        <f aca="true" t="shared" si="5" ref="I10:I30">H10/G10*100</f>
        <v>137.0097410920277</v>
      </c>
      <c r="J10" s="38">
        <f t="shared" si="2"/>
        <v>577.5</v>
      </c>
      <c r="K10" s="38">
        <v>1548.8</v>
      </c>
      <c r="L10" s="29">
        <f t="shared" si="3"/>
        <v>138.03589876033058</v>
      </c>
    </row>
    <row r="11" spans="1:12" ht="45">
      <c r="A11" s="27">
        <v>3</v>
      </c>
      <c r="B11" s="35" t="s">
        <v>15</v>
      </c>
      <c r="C11" s="38">
        <v>33264</v>
      </c>
      <c r="D11" s="38">
        <v>5684.7</v>
      </c>
      <c r="E11" s="28">
        <f t="shared" si="0"/>
        <v>17.089646464646464</v>
      </c>
      <c r="F11" s="38">
        <f t="shared" si="1"/>
        <v>-27579.3</v>
      </c>
      <c r="G11" s="38">
        <v>6086.7</v>
      </c>
      <c r="H11" s="38">
        <f t="shared" si="4"/>
        <v>5684.7</v>
      </c>
      <c r="I11" s="28">
        <f t="shared" si="5"/>
        <v>93.39543595051506</v>
      </c>
      <c r="J11" s="38">
        <f t="shared" si="2"/>
        <v>-402</v>
      </c>
      <c r="K11" s="38">
        <v>5774.1</v>
      </c>
      <c r="L11" s="29">
        <f t="shared" si="3"/>
        <v>98.45170675949497</v>
      </c>
    </row>
    <row r="12" spans="1:12" ht="30">
      <c r="A12" s="27">
        <v>4</v>
      </c>
      <c r="B12" s="35" t="s">
        <v>16</v>
      </c>
      <c r="C12" s="38">
        <v>1981</v>
      </c>
      <c r="D12" s="38">
        <v>36.5</v>
      </c>
      <c r="E12" s="28">
        <f t="shared" si="0"/>
        <v>1.8425037859666835</v>
      </c>
      <c r="F12" s="38">
        <f t="shared" si="1"/>
        <v>-1944.5</v>
      </c>
      <c r="G12" s="38">
        <v>2</v>
      </c>
      <c r="H12" s="38">
        <f t="shared" si="4"/>
        <v>36.5</v>
      </c>
      <c r="I12" s="28"/>
      <c r="J12" s="38">
        <f t="shared" si="2"/>
        <v>34.5</v>
      </c>
      <c r="K12" s="38">
        <v>174.8</v>
      </c>
      <c r="L12" s="29">
        <f t="shared" si="3"/>
        <v>20.881006864988557</v>
      </c>
    </row>
    <row r="13" spans="1:12" ht="45">
      <c r="A13" s="27">
        <v>5</v>
      </c>
      <c r="B13" s="36" t="s">
        <v>17</v>
      </c>
      <c r="C13" s="39">
        <v>281</v>
      </c>
      <c r="D13" s="39">
        <v>7.3</v>
      </c>
      <c r="E13" s="28">
        <f t="shared" si="0"/>
        <v>2.597864768683274</v>
      </c>
      <c r="F13" s="38">
        <f t="shared" si="1"/>
        <v>-273.7</v>
      </c>
      <c r="G13" s="38">
        <v>26.2</v>
      </c>
      <c r="H13" s="38">
        <f t="shared" si="4"/>
        <v>7.3</v>
      </c>
      <c r="I13" s="28">
        <f t="shared" si="5"/>
        <v>27.86259541984733</v>
      </c>
      <c r="J13" s="38">
        <f t="shared" si="2"/>
        <v>-18.9</v>
      </c>
      <c r="K13" s="38">
        <v>18.3</v>
      </c>
      <c r="L13" s="29">
        <f t="shared" si="3"/>
        <v>39.89071038251366</v>
      </c>
    </row>
    <row r="14" spans="1:12" ht="30">
      <c r="A14" s="27">
        <v>6</v>
      </c>
      <c r="B14" s="35" t="s">
        <v>18</v>
      </c>
      <c r="C14" s="39">
        <v>18826</v>
      </c>
      <c r="D14" s="39">
        <v>642.5</v>
      </c>
      <c r="E14" s="28">
        <f t="shared" si="0"/>
        <v>3.4128333156273243</v>
      </c>
      <c r="F14" s="38">
        <f t="shared" si="1"/>
        <v>-18183.5</v>
      </c>
      <c r="G14" s="38">
        <v>167</v>
      </c>
      <c r="H14" s="38">
        <f t="shared" si="4"/>
        <v>642.5</v>
      </c>
      <c r="I14" s="28">
        <f t="shared" si="5"/>
        <v>384.7305389221557</v>
      </c>
      <c r="J14" s="38">
        <f t="shared" si="2"/>
        <v>475.5</v>
      </c>
      <c r="K14" s="38">
        <v>298</v>
      </c>
      <c r="L14" s="29">
        <f t="shared" si="3"/>
        <v>215.60402684563758</v>
      </c>
    </row>
    <row r="15" spans="1:12" ht="15">
      <c r="A15" s="27">
        <v>7</v>
      </c>
      <c r="B15" s="35" t="s">
        <v>8</v>
      </c>
      <c r="C15" s="39">
        <v>91690</v>
      </c>
      <c r="D15" s="39">
        <v>5332.5</v>
      </c>
      <c r="E15" s="28">
        <f t="shared" si="0"/>
        <v>5.815792343767042</v>
      </c>
      <c r="F15" s="38">
        <f t="shared" si="1"/>
        <v>-86357.5</v>
      </c>
      <c r="G15" s="38">
        <v>6870</v>
      </c>
      <c r="H15" s="38">
        <f t="shared" si="4"/>
        <v>5332.5</v>
      </c>
      <c r="I15" s="28">
        <f t="shared" si="5"/>
        <v>77.62008733624454</v>
      </c>
      <c r="J15" s="38">
        <f t="shared" si="2"/>
        <v>-1537.5</v>
      </c>
      <c r="K15" s="38">
        <v>7200</v>
      </c>
      <c r="L15" s="29">
        <f t="shared" si="3"/>
        <v>74.0625</v>
      </c>
    </row>
    <row r="16" spans="1:12" ht="15">
      <c r="A16" s="27">
        <v>8</v>
      </c>
      <c r="B16" s="35" t="s">
        <v>19</v>
      </c>
      <c r="C16" s="38">
        <v>18232</v>
      </c>
      <c r="D16" s="38">
        <v>744.5</v>
      </c>
      <c r="E16" s="28">
        <f>D16/C16*100</f>
        <v>4.083479596314173</v>
      </c>
      <c r="F16" s="38">
        <f>D16-C16</f>
        <v>-17487.5</v>
      </c>
      <c r="G16" s="38">
        <v>846</v>
      </c>
      <c r="H16" s="38">
        <f>D16</f>
        <v>744.5</v>
      </c>
      <c r="I16" s="28">
        <f>H16/G16*100</f>
        <v>88.00236406619385</v>
      </c>
      <c r="J16" s="38">
        <f>H16-G16</f>
        <v>-101.5</v>
      </c>
      <c r="K16" s="38">
        <v>891</v>
      </c>
      <c r="L16" s="29">
        <f>H16/K16*100</f>
        <v>83.55780022446689</v>
      </c>
    </row>
    <row r="17" spans="1:12" ht="45" hidden="1">
      <c r="A17" s="27">
        <v>9</v>
      </c>
      <c r="B17" s="35" t="s">
        <v>20</v>
      </c>
      <c r="C17" s="38"/>
      <c r="D17" s="38">
        <v>0</v>
      </c>
      <c r="E17" s="28"/>
      <c r="F17" s="38">
        <f t="shared" si="1"/>
        <v>0</v>
      </c>
      <c r="G17" s="38"/>
      <c r="H17" s="38">
        <f t="shared" si="4"/>
        <v>0</v>
      </c>
      <c r="I17" s="28"/>
      <c r="J17" s="38">
        <f t="shared" si="2"/>
        <v>0</v>
      </c>
      <c r="K17" s="38">
        <v>0</v>
      </c>
      <c r="L17" s="29" t="e">
        <f t="shared" si="3"/>
        <v>#DIV/0!</v>
      </c>
    </row>
    <row r="18" spans="1:12" ht="15">
      <c r="A18" s="30"/>
      <c r="B18" s="24" t="s">
        <v>9</v>
      </c>
      <c r="C18" s="37">
        <f>SUM(C19:C29)</f>
        <v>77502</v>
      </c>
      <c r="D18" s="37">
        <f>SUM(D19:D29)</f>
        <v>6154.299999999999</v>
      </c>
      <c r="E18" s="25">
        <f t="shared" si="0"/>
        <v>7.9408273334881665</v>
      </c>
      <c r="F18" s="37">
        <f t="shared" si="1"/>
        <v>-71347.7</v>
      </c>
      <c r="G18" s="37">
        <f>SUM(G19:G29)</f>
        <v>4962.1</v>
      </c>
      <c r="H18" s="37">
        <f>SUM(H19:H29)</f>
        <v>6154.299999999999</v>
      </c>
      <c r="I18" s="25">
        <f t="shared" si="5"/>
        <v>124.02611797424474</v>
      </c>
      <c r="J18" s="37">
        <f t="shared" si="2"/>
        <v>1192.199999999999</v>
      </c>
      <c r="K18" s="37">
        <f>SUM(K19:K29)</f>
        <v>6257.099999999999</v>
      </c>
      <c r="L18" s="26">
        <f>H18/K18*100</f>
        <v>98.35706637260073</v>
      </c>
    </row>
    <row r="19" spans="1:12" ht="42.75" customHeight="1">
      <c r="A19" s="30">
        <v>9</v>
      </c>
      <c r="B19" s="35" t="s">
        <v>21</v>
      </c>
      <c r="C19" s="38">
        <v>54680</v>
      </c>
      <c r="D19" s="38">
        <v>4098.2</v>
      </c>
      <c r="E19" s="28">
        <f t="shared" si="0"/>
        <v>7.494879297732259</v>
      </c>
      <c r="F19" s="38">
        <f t="shared" si="1"/>
        <v>-50581.8</v>
      </c>
      <c r="G19" s="38">
        <v>3335</v>
      </c>
      <c r="H19" s="38">
        <f aca="true" t="shared" si="6" ref="H19:H29">D19</f>
        <v>4098.2</v>
      </c>
      <c r="I19" s="28">
        <f t="shared" si="5"/>
        <v>122.88455772113942</v>
      </c>
      <c r="J19" s="38">
        <f t="shared" si="2"/>
        <v>763.1999999999998</v>
      </c>
      <c r="K19" s="38">
        <v>3850.1</v>
      </c>
      <c r="L19" s="29">
        <f t="shared" si="3"/>
        <v>106.44398846783201</v>
      </c>
    </row>
    <row r="20" spans="1:12" ht="25.5" customHeight="1">
      <c r="A20" s="30">
        <v>10</v>
      </c>
      <c r="B20" s="35" t="s">
        <v>22</v>
      </c>
      <c r="C20" s="40">
        <v>4730</v>
      </c>
      <c r="D20" s="41">
        <v>443.6</v>
      </c>
      <c r="E20" s="28">
        <f t="shared" si="0"/>
        <v>9.378435517970402</v>
      </c>
      <c r="F20" s="38">
        <f t="shared" si="1"/>
        <v>-4286.4</v>
      </c>
      <c r="G20" s="38">
        <v>385.6</v>
      </c>
      <c r="H20" s="38">
        <f t="shared" si="6"/>
        <v>443.6</v>
      </c>
      <c r="I20" s="28">
        <f t="shared" si="5"/>
        <v>115.0414937759336</v>
      </c>
      <c r="J20" s="38">
        <f t="shared" si="2"/>
        <v>58</v>
      </c>
      <c r="K20" s="38">
        <v>490.8</v>
      </c>
      <c r="L20" s="29">
        <f t="shared" si="3"/>
        <v>90.38304808475958</v>
      </c>
    </row>
    <row r="21" spans="1:12" ht="26.25" customHeight="1">
      <c r="A21" s="30">
        <v>11</v>
      </c>
      <c r="B21" s="36" t="s">
        <v>23</v>
      </c>
      <c r="C21" s="39">
        <v>1540</v>
      </c>
      <c r="D21" s="42">
        <v>0</v>
      </c>
      <c r="E21" s="28">
        <f t="shared" si="0"/>
        <v>0</v>
      </c>
      <c r="F21" s="38">
        <f t="shared" si="1"/>
        <v>-1540</v>
      </c>
      <c r="G21" s="38">
        <v>0</v>
      </c>
      <c r="H21" s="38">
        <f t="shared" si="6"/>
        <v>0</v>
      </c>
      <c r="I21" s="28"/>
      <c r="J21" s="38">
        <f t="shared" si="2"/>
        <v>0</v>
      </c>
      <c r="K21" s="38">
        <v>0</v>
      </c>
      <c r="L21" s="29"/>
    </row>
    <row r="22" spans="1:12" ht="28.5" customHeight="1">
      <c r="A22" s="30">
        <v>12</v>
      </c>
      <c r="B22" s="35" t="s">
        <v>10</v>
      </c>
      <c r="C22" s="39">
        <v>2986</v>
      </c>
      <c r="D22" s="42">
        <v>148.4</v>
      </c>
      <c r="E22" s="28">
        <f t="shared" si="0"/>
        <v>4.969859343603483</v>
      </c>
      <c r="F22" s="38">
        <f t="shared" si="1"/>
        <v>-2837.6</v>
      </c>
      <c r="G22" s="38">
        <v>744.8</v>
      </c>
      <c r="H22" s="38">
        <f t="shared" si="6"/>
        <v>148.4</v>
      </c>
      <c r="I22" s="28">
        <f t="shared" si="5"/>
        <v>19.924812030075188</v>
      </c>
      <c r="J22" s="38">
        <f t="shared" si="2"/>
        <v>-596.4</v>
      </c>
      <c r="K22" s="38">
        <v>738.5</v>
      </c>
      <c r="L22" s="29">
        <f t="shared" si="3"/>
        <v>20.094786729857823</v>
      </c>
    </row>
    <row r="23" spans="1:12" ht="30">
      <c r="A23" s="30">
        <v>13</v>
      </c>
      <c r="B23" s="35" t="s">
        <v>24</v>
      </c>
      <c r="C23" s="39">
        <v>28</v>
      </c>
      <c r="D23" s="42">
        <v>0.4</v>
      </c>
      <c r="E23" s="28">
        <f t="shared" si="0"/>
        <v>1.4285714285714286</v>
      </c>
      <c r="F23" s="38">
        <f t="shared" si="1"/>
        <v>-27.6</v>
      </c>
      <c r="G23" s="38">
        <v>2</v>
      </c>
      <c r="H23" s="38">
        <f t="shared" si="6"/>
        <v>0.4</v>
      </c>
      <c r="I23" s="28">
        <f t="shared" si="5"/>
        <v>20</v>
      </c>
      <c r="J23" s="38">
        <f t="shared" si="2"/>
        <v>-1.6</v>
      </c>
      <c r="K23" s="38">
        <v>0</v>
      </c>
      <c r="L23" s="29"/>
    </row>
    <row r="24" spans="1:12" ht="30.75" customHeight="1">
      <c r="A24" s="30">
        <v>14</v>
      </c>
      <c r="B24" s="35" t="s">
        <v>29</v>
      </c>
      <c r="C24" s="39">
        <v>0</v>
      </c>
      <c r="D24" s="38">
        <v>22.7</v>
      </c>
      <c r="E24" s="28"/>
      <c r="F24" s="38">
        <f>D24-C24</f>
        <v>22.7</v>
      </c>
      <c r="G24" s="38">
        <v>0</v>
      </c>
      <c r="H24" s="38">
        <f>D24</f>
        <v>22.7</v>
      </c>
      <c r="I24" s="28"/>
      <c r="J24" s="38">
        <f>H24-G24</f>
        <v>22.7</v>
      </c>
      <c r="K24" s="38">
        <v>56.5</v>
      </c>
      <c r="L24" s="29">
        <f>H24/K24*100</f>
        <v>40.176991150442475</v>
      </c>
    </row>
    <row r="25" spans="1:12" ht="30">
      <c r="A25" s="30">
        <v>15</v>
      </c>
      <c r="B25" s="35" t="s">
        <v>25</v>
      </c>
      <c r="C25" s="39">
        <v>500</v>
      </c>
      <c r="D25" s="38">
        <v>65.5</v>
      </c>
      <c r="E25" s="28">
        <f t="shared" si="0"/>
        <v>13.100000000000001</v>
      </c>
      <c r="F25" s="38">
        <f t="shared" si="1"/>
        <v>-434.5</v>
      </c>
      <c r="G25" s="38">
        <v>0</v>
      </c>
      <c r="H25" s="38">
        <f t="shared" si="6"/>
        <v>65.5</v>
      </c>
      <c r="I25" s="28"/>
      <c r="J25" s="38">
        <f t="shared" si="2"/>
        <v>65.5</v>
      </c>
      <c r="K25" s="38">
        <v>513.8</v>
      </c>
      <c r="L25" s="29">
        <f>H25/K25*100</f>
        <v>12.748151031529778</v>
      </c>
    </row>
    <row r="26" spans="1:12" ht="30">
      <c r="A26" s="30">
        <v>16</v>
      </c>
      <c r="B26" s="35" t="s">
        <v>11</v>
      </c>
      <c r="C26" s="38">
        <v>2000</v>
      </c>
      <c r="D26" s="38">
        <v>726.6</v>
      </c>
      <c r="E26" s="28">
        <f t="shared" si="0"/>
        <v>36.33</v>
      </c>
      <c r="F26" s="38">
        <f t="shared" si="1"/>
        <v>-1273.4</v>
      </c>
      <c r="G26" s="38">
        <v>166</v>
      </c>
      <c r="H26" s="38">
        <f t="shared" si="6"/>
        <v>726.6</v>
      </c>
      <c r="I26" s="28">
        <f t="shared" si="5"/>
        <v>437.710843373494</v>
      </c>
      <c r="J26" s="38">
        <f t="shared" si="2"/>
        <v>560.6</v>
      </c>
      <c r="K26" s="38">
        <v>26.7</v>
      </c>
      <c r="L26" s="29">
        <f t="shared" si="3"/>
        <v>2721.348314606742</v>
      </c>
    </row>
    <row r="27" spans="1:12" ht="30">
      <c r="A27" s="30">
        <v>17</v>
      </c>
      <c r="B27" s="35" t="s">
        <v>26</v>
      </c>
      <c r="C27" s="38">
        <v>7053</v>
      </c>
      <c r="D27" s="42">
        <v>320.4</v>
      </c>
      <c r="E27" s="28">
        <f t="shared" si="0"/>
        <v>4.5427477669076985</v>
      </c>
      <c r="F27" s="38">
        <f t="shared" si="1"/>
        <v>-6732.6</v>
      </c>
      <c r="G27" s="38">
        <v>187.6</v>
      </c>
      <c r="H27" s="38">
        <f t="shared" si="6"/>
        <v>320.4</v>
      </c>
      <c r="I27" s="28">
        <f t="shared" si="5"/>
        <v>170.78891257995735</v>
      </c>
      <c r="J27" s="38">
        <f t="shared" si="2"/>
        <v>132.79999999999998</v>
      </c>
      <c r="K27" s="38">
        <v>360.5</v>
      </c>
      <c r="L27" s="29">
        <f t="shared" si="3"/>
        <v>88.87656033287101</v>
      </c>
    </row>
    <row r="28" spans="1:12" ht="15">
      <c r="A28" s="30">
        <v>18</v>
      </c>
      <c r="B28" s="35" t="s">
        <v>27</v>
      </c>
      <c r="C28" s="39"/>
      <c r="D28" s="38">
        <v>32.1</v>
      </c>
      <c r="E28" s="28"/>
      <c r="F28" s="38">
        <f>D28-C28</f>
        <v>32.1</v>
      </c>
      <c r="G28" s="38"/>
      <c r="H28" s="38">
        <f>D28</f>
        <v>32.1</v>
      </c>
      <c r="I28" s="28"/>
      <c r="J28" s="38">
        <f>H28-G28</f>
        <v>32.1</v>
      </c>
      <c r="K28" s="38">
        <v>23.8</v>
      </c>
      <c r="L28" s="29">
        <f>H28/K28*100</f>
        <v>134.87394957983193</v>
      </c>
    </row>
    <row r="29" spans="1:12" ht="15">
      <c r="A29" s="30">
        <v>19</v>
      </c>
      <c r="B29" s="35" t="s">
        <v>28</v>
      </c>
      <c r="C29" s="39">
        <v>3985</v>
      </c>
      <c r="D29" s="38">
        <v>296.4</v>
      </c>
      <c r="E29" s="28">
        <f t="shared" si="0"/>
        <v>7.43789209535759</v>
      </c>
      <c r="F29" s="38">
        <f t="shared" si="1"/>
        <v>-3688.6</v>
      </c>
      <c r="G29" s="38">
        <v>141.1</v>
      </c>
      <c r="H29" s="38">
        <f t="shared" si="6"/>
        <v>296.4</v>
      </c>
      <c r="I29" s="28">
        <f t="shared" si="5"/>
        <v>210.06378454996457</v>
      </c>
      <c r="J29" s="38">
        <f t="shared" si="2"/>
        <v>155.29999999999998</v>
      </c>
      <c r="K29" s="38">
        <v>196.4</v>
      </c>
      <c r="L29" s="29">
        <f t="shared" si="3"/>
        <v>150.91649694501018</v>
      </c>
    </row>
    <row r="30" spans="1:12" s="3" customFormat="1" ht="15">
      <c r="A30" s="31"/>
      <c r="B30" s="32" t="s">
        <v>12</v>
      </c>
      <c r="C30" s="43">
        <f>C8+C18</f>
        <v>720576</v>
      </c>
      <c r="D30" s="43">
        <f>D8+D18</f>
        <v>47316.7</v>
      </c>
      <c r="E30" s="33">
        <f t="shared" si="0"/>
        <v>6.566510680344613</v>
      </c>
      <c r="F30" s="43">
        <f t="shared" si="1"/>
        <v>-673259.3</v>
      </c>
      <c r="G30" s="43">
        <f>G8+G18</f>
        <v>44129.3</v>
      </c>
      <c r="H30" s="43">
        <f>H8+H18</f>
        <v>47316.7</v>
      </c>
      <c r="I30" s="33">
        <f t="shared" si="5"/>
        <v>107.22286553378366</v>
      </c>
      <c r="J30" s="43">
        <f t="shared" si="2"/>
        <v>3187.399999999994</v>
      </c>
      <c r="K30" s="43">
        <f>K8+K18</f>
        <v>44603</v>
      </c>
      <c r="L30" s="33">
        <f>H30/K30*100</f>
        <v>106.08411990224873</v>
      </c>
    </row>
    <row r="31" spans="1:11" s="5" customFormat="1" ht="15">
      <c r="A31" s="4"/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2" ht="15">
      <c r="A33" s="6"/>
      <c r="B33" s="11"/>
      <c r="C33" s="11"/>
      <c r="D33" s="8"/>
      <c r="E33" s="12"/>
      <c r="F33" s="12"/>
      <c r="G33" s="12"/>
      <c r="H33" s="8"/>
      <c r="I33" s="9"/>
      <c r="J33" s="12"/>
      <c r="K33" s="13"/>
      <c r="L33" s="10"/>
    </row>
    <row r="34" spans="1:11" ht="15">
      <c r="A34" s="6"/>
      <c r="B34" s="6"/>
      <c r="C34" s="12"/>
      <c r="D34" s="8"/>
      <c r="E34" s="12"/>
      <c r="F34" s="14"/>
      <c r="G34" s="12"/>
      <c r="H34" s="12"/>
      <c r="I34" s="12"/>
      <c r="J34" s="14"/>
      <c r="K34" s="15"/>
    </row>
    <row r="35" spans="1:10" ht="15">
      <c r="A35" s="6"/>
      <c r="B35" s="6"/>
      <c r="C35" s="12"/>
      <c r="D35" s="8"/>
      <c r="E35" s="12"/>
      <c r="F35" s="12"/>
      <c r="G35" s="16"/>
      <c r="H35" s="8"/>
      <c r="I35" s="12"/>
      <c r="J35" s="12"/>
    </row>
    <row r="36" spans="1:10" ht="15">
      <c r="A36" s="6"/>
      <c r="B36" s="6"/>
      <c r="C36" s="12"/>
      <c r="D36" s="12"/>
      <c r="E36" s="12"/>
      <c r="F36" s="8"/>
      <c r="G36" s="16"/>
      <c r="H36" s="12"/>
      <c r="I36" s="12"/>
      <c r="J36" s="8"/>
    </row>
    <row r="37" spans="1:10" ht="15">
      <c r="A37" s="6"/>
      <c r="B37" s="6"/>
      <c r="C37" s="12"/>
      <c r="D37" s="12"/>
      <c r="E37" s="12"/>
      <c r="F37" s="12"/>
      <c r="G37" s="12"/>
      <c r="H37" s="12"/>
      <c r="I37" s="12"/>
      <c r="J37" s="12"/>
    </row>
  </sheetData>
  <sheetProtection/>
  <mergeCells count="16">
    <mergeCell ref="H5:H7"/>
    <mergeCell ref="I5:I7"/>
    <mergeCell ref="J5:J7"/>
    <mergeCell ref="K5:K7"/>
    <mergeCell ref="L5:L7"/>
    <mergeCell ref="B31:K31"/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5118110236220472" top="0.7480314960629921" bottom="0.7480314960629921" header="0.31496062992125984" footer="0.31496062992125984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Любовь Румянцева</cp:lastModifiedBy>
  <cp:lastPrinted>2016-01-28T06:26:21Z</cp:lastPrinted>
  <dcterms:created xsi:type="dcterms:W3CDTF">2015-07-06T08:46:02Z</dcterms:created>
  <dcterms:modified xsi:type="dcterms:W3CDTF">2017-03-06T08:47:28Z</dcterms:modified>
  <cp:category/>
  <cp:version/>
  <cp:contentType/>
  <cp:contentStatus/>
</cp:coreProperties>
</file>