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'Лист1'!$A$1:$L$31</definedName>
  </definedNames>
  <calcPr fullCalcOnLoad="1"/>
</workbook>
</file>

<file path=xl/sharedStrings.xml><?xml version="1.0" encoding="utf-8"?>
<sst xmlns="http://schemas.openxmlformats.org/spreadsheetml/2006/main" count="41" uniqueCount="39">
  <si>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</si>
  <si>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</si>
  <si>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</si>
  <si>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</si>
  <si>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</si>
  <si>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</si>
  <si>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</si>
  <si>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</si>
  <si>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</si>
  <si>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</si>
  <si>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</si>
  <si>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</si>
  <si>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</si>
  <si>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</si>
  <si>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</si>
  <si>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</si>
  <si>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</si>
  <si>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</si>
  <si>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</si>
  <si>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</si>
  <si>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</si>
  <si>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</si>
  <si>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</si>
  <si>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</si>
  <si>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</si>
  <si>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</si>
  <si>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</si>
  <si>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</si>
  <si>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</si>
  <si>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</si>
  <si>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консолидированного бюджета Шебекинского района  по доходным источникам </t>
  </si>
  <si>
    <t>% исполне   ния               к 2016 году</t>
  </si>
  <si>
    <t>план 2017 года</t>
  </si>
  <si>
    <t>Поступления по распределенным доходам</t>
  </si>
  <si>
    <t xml:space="preserve"> по состоянию на 01.08.2017 г.</t>
  </si>
  <si>
    <t>факт  январь-июль 2016 года (на 01.08.16 г.)</t>
  </si>
  <si>
    <t>факт январь-июль 2017 года</t>
  </si>
  <si>
    <t xml:space="preserve">план январь-июль 2017 года </t>
  </si>
  <si>
    <t>% исполне ния за январь-июль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</si>
</sst>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164" fontId="7" fillId="33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100" zoomScalePageLayoutView="0" workbookViewId="0" topLeftCell="A1">
      <selection activeCell="K5" sqref="K5:K7"/>
    </sheetView>
  </sheetViews>
  <sheetFormatPr defaultColWidth="9.140625" defaultRowHeight="15" outlineLevelRow="1"/>
  <cols>
    <col min="1" max="1" width="3.140625" style="0" customWidth="1"/>
    <col min="2" max="2" width="44.421875" style="0" customWidth="1"/>
    <col min="3" max="3" width="9.28125" style="1" customWidth="1"/>
    <col min="4" max="4" width="9.7109375" style="1" customWidth="1"/>
    <col min="5" max="5" width="7.421875" style="1" customWidth="1"/>
    <col min="6" max="6" width="9.8515625" style="1" customWidth="1"/>
    <col min="7" max="8" width="9.28125" style="1" customWidth="1"/>
    <col min="9" max="9" width="8.140625" style="1" customWidth="1"/>
    <col min="10" max="10" width="9.140625" style="1" customWidth="1"/>
    <col min="11" max="11" width="11.421875" style="1" customWidth="1"/>
    <col min="12" max="12" width="10.00390625" style="0" customWidth="1"/>
    <col min="13" max="13" width="11.57421875" style="0" bestFit="1" customWidth="1"/>
  </cols>
  <sheetData>
    <row r="1" spans="2:12" ht="15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15.75">
      <c r="B2" s="46" t="s">
        <v>30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15.75">
      <c r="B3" s="46" t="s">
        <v>34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>
      <c r="A5" s="47" t="s">
        <v>2</v>
      </c>
      <c r="B5" s="50" t="s">
        <v>3</v>
      </c>
      <c r="C5" s="53" t="s">
        <v>32</v>
      </c>
      <c r="D5" s="53" t="s">
        <v>36</v>
      </c>
      <c r="E5" s="53" t="s">
        <v>4</v>
      </c>
      <c r="F5" s="53" t="s">
        <v>5</v>
      </c>
      <c r="G5" s="53" t="s">
        <v>37</v>
      </c>
      <c r="H5" s="53" t="s">
        <v>36</v>
      </c>
      <c r="I5" s="53" t="s">
        <v>38</v>
      </c>
      <c r="J5" s="53" t="s">
        <v>5</v>
      </c>
      <c r="K5" s="53" t="s">
        <v>35</v>
      </c>
      <c r="L5" s="58" t="s">
        <v>31</v>
      </c>
    </row>
    <row r="6" spans="1:12" ht="15">
      <c r="A6" s="48"/>
      <c r="B6" s="51"/>
      <c r="C6" s="54"/>
      <c r="D6" s="54"/>
      <c r="E6" s="56"/>
      <c r="F6" s="56"/>
      <c r="G6" s="54"/>
      <c r="H6" s="54"/>
      <c r="I6" s="56"/>
      <c r="J6" s="56"/>
      <c r="K6" s="54"/>
      <c r="L6" s="59"/>
    </row>
    <row r="7" spans="1:14" ht="35.25" customHeight="1">
      <c r="A7" s="49"/>
      <c r="B7" s="52"/>
      <c r="C7" s="55"/>
      <c r="D7" s="55"/>
      <c r="E7" s="57"/>
      <c r="F7" s="57"/>
      <c r="G7" s="55"/>
      <c r="H7" s="55"/>
      <c r="I7" s="57"/>
      <c r="J7" s="57"/>
      <c r="K7" s="55"/>
      <c r="L7" s="60"/>
      <c r="M7" s="2"/>
      <c r="N7" s="2"/>
    </row>
    <row r="8" spans="1:12" ht="15">
      <c r="A8" s="23"/>
      <c r="B8" s="24" t="s">
        <v>6</v>
      </c>
      <c r="C8" s="38">
        <f>SUM(C9:C17)</f>
        <v>666070.8</v>
      </c>
      <c r="D8" s="38">
        <f>SUM(D9:D17)</f>
        <v>387382.80000000005</v>
      </c>
      <c r="E8" s="25">
        <f>D8/C8*100</f>
        <v>58.15940287428904</v>
      </c>
      <c r="F8" s="38">
        <f>D8-C8</f>
        <v>-278688</v>
      </c>
      <c r="G8" s="38">
        <f>SUM(G9:G17)</f>
        <v>375710.4</v>
      </c>
      <c r="H8" s="38">
        <f>SUM(H9:H17)</f>
        <v>387382.80000000005</v>
      </c>
      <c r="I8" s="25">
        <f>H8/G8*100</f>
        <v>103.10675456415368</v>
      </c>
      <c r="J8" s="38">
        <f>H8-G8</f>
        <v>11672.400000000023</v>
      </c>
      <c r="K8" s="38">
        <f>SUM(K9:K17)</f>
        <v>346784.8</v>
      </c>
      <c r="L8" s="26">
        <f>H8/K8*100</f>
        <v>111.70697216256309</v>
      </c>
    </row>
    <row r="9" spans="1:13" ht="15">
      <c r="A9" s="27">
        <v>1</v>
      </c>
      <c r="B9" s="34" t="s">
        <v>13</v>
      </c>
      <c r="C9" s="39">
        <v>461147.5</v>
      </c>
      <c r="D9" s="39">
        <v>265542</v>
      </c>
      <c r="E9" s="28">
        <f aca="true" t="shared" si="0" ref="E9:E31">D9/C9*100</f>
        <v>57.58287749581208</v>
      </c>
      <c r="F9" s="39">
        <f aca="true" t="shared" si="1" ref="F9:F31">D9-C9</f>
        <v>-195605.5</v>
      </c>
      <c r="G9" s="39">
        <v>260958.1</v>
      </c>
      <c r="H9" s="39">
        <f>D9</f>
        <v>265542</v>
      </c>
      <c r="I9" s="28">
        <f>H9/G9*100</f>
        <v>101.75656551760608</v>
      </c>
      <c r="J9" s="39">
        <f aca="true" t="shared" si="2" ref="J9:J31">H9-G9</f>
        <v>4583.899999999994</v>
      </c>
      <c r="K9" s="39">
        <v>244434.8</v>
      </c>
      <c r="L9" s="29">
        <f aca="true" t="shared" si="3" ref="L9:L30">H9/K9*100</f>
        <v>108.63510433047996</v>
      </c>
      <c r="M9" t="s">
        <v>7</v>
      </c>
    </row>
    <row r="10" spans="1:12" ht="15">
      <c r="A10" s="27">
        <v>2</v>
      </c>
      <c r="B10" s="27" t="s">
        <v>14</v>
      </c>
      <c r="C10" s="40">
        <v>23220</v>
      </c>
      <c r="D10" s="39">
        <v>13873.4</v>
      </c>
      <c r="E10" s="28">
        <f t="shared" si="0"/>
        <v>59.74763135228252</v>
      </c>
      <c r="F10" s="39">
        <f t="shared" si="1"/>
        <v>-9346.6</v>
      </c>
      <c r="G10" s="39">
        <v>13057.3</v>
      </c>
      <c r="H10" s="39">
        <f aca="true" t="shared" si="4" ref="H10:H17">D10</f>
        <v>13873.4</v>
      </c>
      <c r="I10" s="28">
        <f aca="true" t="shared" si="5" ref="I10:I31">H10/G10*100</f>
        <v>106.25014359783415</v>
      </c>
      <c r="J10" s="39">
        <f t="shared" si="2"/>
        <v>816.1000000000004</v>
      </c>
      <c r="K10" s="39">
        <v>13998.1</v>
      </c>
      <c r="L10" s="29">
        <f t="shared" si="3"/>
        <v>99.10916481522491</v>
      </c>
    </row>
    <row r="11" spans="1:12" ht="27.75" customHeight="1">
      <c r="A11" s="27">
        <v>3</v>
      </c>
      <c r="B11" s="35" t="s">
        <v>15</v>
      </c>
      <c r="C11" s="39">
        <v>33264</v>
      </c>
      <c r="D11" s="39">
        <v>21769.4</v>
      </c>
      <c r="E11" s="28">
        <f t="shared" si="0"/>
        <v>65.4443241943242</v>
      </c>
      <c r="F11" s="39">
        <f t="shared" si="1"/>
        <v>-11494.599999999999</v>
      </c>
      <c r="G11" s="39">
        <v>23956.4</v>
      </c>
      <c r="H11" s="39">
        <f t="shared" si="4"/>
        <v>21769.4</v>
      </c>
      <c r="I11" s="28">
        <f t="shared" si="5"/>
        <v>90.87091549648528</v>
      </c>
      <c r="J11" s="39">
        <f t="shared" si="2"/>
        <v>-2187</v>
      </c>
      <c r="K11" s="39">
        <v>22251.7</v>
      </c>
      <c r="L11" s="29">
        <f t="shared" si="3"/>
        <v>97.83252515538139</v>
      </c>
    </row>
    <row r="12" spans="1:12" ht="15" customHeight="1">
      <c r="A12" s="27">
        <v>4</v>
      </c>
      <c r="B12" s="35" t="s">
        <v>16</v>
      </c>
      <c r="C12" s="39">
        <v>2137</v>
      </c>
      <c r="D12" s="39">
        <v>2919.7</v>
      </c>
      <c r="E12" s="28">
        <f t="shared" si="0"/>
        <v>136.62611137108092</v>
      </c>
      <c r="F12" s="39">
        <f t="shared" si="1"/>
        <v>782.6999999999998</v>
      </c>
      <c r="G12" s="39">
        <v>2137</v>
      </c>
      <c r="H12" s="39">
        <f t="shared" si="4"/>
        <v>2919.7</v>
      </c>
      <c r="I12" s="28">
        <f t="shared" si="5"/>
        <v>136.62611137108092</v>
      </c>
      <c r="J12" s="39">
        <f t="shared" si="2"/>
        <v>782.6999999999998</v>
      </c>
      <c r="K12" s="39">
        <v>2841.8</v>
      </c>
      <c r="L12" s="29">
        <f t="shared" si="3"/>
        <v>102.74122035329721</v>
      </c>
    </row>
    <row r="13" spans="1:12" ht="31.5" customHeight="1">
      <c r="A13" s="27">
        <v>5</v>
      </c>
      <c r="B13" s="36" t="s">
        <v>17</v>
      </c>
      <c r="C13" s="41">
        <v>281</v>
      </c>
      <c r="D13" s="41">
        <v>187.1</v>
      </c>
      <c r="E13" s="28">
        <f t="shared" si="0"/>
        <v>66.58362989323842</v>
      </c>
      <c r="F13" s="39">
        <f t="shared" si="1"/>
        <v>-93.9</v>
      </c>
      <c r="G13" s="39">
        <v>205.8</v>
      </c>
      <c r="H13" s="39">
        <f t="shared" si="4"/>
        <v>187.1</v>
      </c>
      <c r="I13" s="28">
        <f t="shared" si="5"/>
        <v>90.91350826044703</v>
      </c>
      <c r="J13" s="39">
        <f t="shared" si="2"/>
        <v>-18.700000000000017</v>
      </c>
      <c r="K13" s="39">
        <v>123</v>
      </c>
      <c r="L13" s="29">
        <f t="shared" si="3"/>
        <v>152.11382113821136</v>
      </c>
    </row>
    <row r="14" spans="1:12" ht="16.5" customHeight="1">
      <c r="A14" s="27">
        <v>6</v>
      </c>
      <c r="B14" s="35" t="s">
        <v>18</v>
      </c>
      <c r="C14" s="41">
        <v>19465</v>
      </c>
      <c r="D14" s="41">
        <v>2741.8</v>
      </c>
      <c r="E14" s="28">
        <f t="shared" si="0"/>
        <v>14.085795016696636</v>
      </c>
      <c r="F14" s="39">
        <f t="shared" si="1"/>
        <v>-16723.2</v>
      </c>
      <c r="G14" s="39">
        <v>1766</v>
      </c>
      <c r="H14" s="39">
        <f t="shared" si="4"/>
        <v>2741.8</v>
      </c>
      <c r="I14" s="28">
        <f t="shared" si="5"/>
        <v>155.25481313703284</v>
      </c>
      <c r="J14" s="39">
        <f t="shared" si="2"/>
        <v>975.8000000000002</v>
      </c>
      <c r="K14" s="39">
        <v>2322.7</v>
      </c>
      <c r="L14" s="29">
        <f t="shared" si="3"/>
        <v>118.04365608989539</v>
      </c>
    </row>
    <row r="15" spans="1:12" ht="15">
      <c r="A15" s="27">
        <v>7</v>
      </c>
      <c r="B15" s="35" t="s">
        <v>8</v>
      </c>
      <c r="C15" s="41">
        <v>108324.3</v>
      </c>
      <c r="D15" s="41">
        <v>71850.4</v>
      </c>
      <c r="E15" s="28">
        <f t="shared" si="0"/>
        <v>66.32897697007965</v>
      </c>
      <c r="F15" s="39">
        <f t="shared" si="1"/>
        <v>-36473.90000000001</v>
      </c>
      <c r="G15" s="39">
        <v>62465.8</v>
      </c>
      <c r="H15" s="39">
        <f t="shared" si="4"/>
        <v>71850.4</v>
      </c>
      <c r="I15" s="28">
        <f t="shared" si="5"/>
        <v>115.02358090347036</v>
      </c>
      <c r="J15" s="39">
        <f t="shared" si="2"/>
        <v>9384.599999999991</v>
      </c>
      <c r="K15" s="39">
        <v>49228.2</v>
      </c>
      <c r="L15" s="29">
        <f t="shared" si="3"/>
        <v>145.9537419609086</v>
      </c>
    </row>
    <row r="16" spans="1:12" ht="15">
      <c r="A16" s="27">
        <v>8</v>
      </c>
      <c r="B16" s="35" t="s">
        <v>19</v>
      </c>
      <c r="C16" s="39">
        <v>18232</v>
      </c>
      <c r="D16" s="39">
        <v>8499</v>
      </c>
      <c r="E16" s="28">
        <f>D16/C16*100</f>
        <v>46.61584028082492</v>
      </c>
      <c r="F16" s="39">
        <f>D16-C16</f>
        <v>-9733</v>
      </c>
      <c r="G16" s="39">
        <v>11164</v>
      </c>
      <c r="H16" s="39">
        <f>D16</f>
        <v>8499</v>
      </c>
      <c r="I16" s="28">
        <f>H16/G16*100</f>
        <v>76.1286277319957</v>
      </c>
      <c r="J16" s="39">
        <f>H16-G16</f>
        <v>-2665</v>
      </c>
      <c r="K16" s="39">
        <v>11584.5</v>
      </c>
      <c r="L16" s="29">
        <f>H16/K16*100</f>
        <v>73.36527256247572</v>
      </c>
    </row>
    <row r="17" spans="1:12" ht="30" hidden="1" outlineLevel="1">
      <c r="A17" s="27">
        <v>9</v>
      </c>
      <c r="B17" s="35" t="s">
        <v>20</v>
      </c>
      <c r="C17" s="39"/>
      <c r="D17" s="39">
        <v>0</v>
      </c>
      <c r="E17" s="28"/>
      <c r="F17" s="39">
        <f t="shared" si="1"/>
        <v>0</v>
      </c>
      <c r="G17" s="39"/>
      <c r="H17" s="39">
        <f t="shared" si="4"/>
        <v>0</v>
      </c>
      <c r="I17" s="28"/>
      <c r="J17" s="39">
        <f t="shared" si="2"/>
        <v>0</v>
      </c>
      <c r="K17" s="39"/>
      <c r="L17" s="29" t="e">
        <f t="shared" si="3"/>
        <v>#DIV/0!</v>
      </c>
    </row>
    <row r="18" spans="1:12" ht="15" collapsed="1">
      <c r="A18" s="30"/>
      <c r="B18" s="24" t="s">
        <v>9</v>
      </c>
      <c r="C18" s="38">
        <f>SUM(C19:C30)</f>
        <v>87572</v>
      </c>
      <c r="D18" s="38">
        <f>SUM(D19:D30)</f>
        <v>58113.79999999999</v>
      </c>
      <c r="E18" s="25">
        <f t="shared" si="0"/>
        <v>66.36116566939204</v>
      </c>
      <c r="F18" s="38">
        <f t="shared" si="1"/>
        <v>-29458.20000000001</v>
      </c>
      <c r="G18" s="38">
        <f>SUM(G19:G30)</f>
        <v>49544.49999999999</v>
      </c>
      <c r="H18" s="38">
        <f>SUM(H19:H30)</f>
        <v>58113.79999999999</v>
      </c>
      <c r="I18" s="25">
        <f t="shared" si="5"/>
        <v>117.29616809131184</v>
      </c>
      <c r="J18" s="38">
        <f t="shared" si="2"/>
        <v>8569.299999999996</v>
      </c>
      <c r="K18" s="38">
        <f>SUM(K19:K30)</f>
        <v>74922.50000000001</v>
      </c>
      <c r="L18" s="26">
        <f>H18/K18*100</f>
        <v>77.56521739130432</v>
      </c>
    </row>
    <row r="19" spans="1:12" ht="33.75" customHeight="1">
      <c r="A19" s="30">
        <v>9</v>
      </c>
      <c r="B19" s="35" t="s">
        <v>21</v>
      </c>
      <c r="C19" s="39">
        <v>57180</v>
      </c>
      <c r="D19" s="39">
        <v>31501.9</v>
      </c>
      <c r="E19" s="28">
        <f t="shared" si="0"/>
        <v>55.09251486533754</v>
      </c>
      <c r="F19" s="39">
        <f t="shared" si="1"/>
        <v>-25678.1</v>
      </c>
      <c r="G19" s="39">
        <v>29078</v>
      </c>
      <c r="H19" s="39">
        <f aca="true" t="shared" si="6" ref="H19:H30">D19</f>
        <v>31501.9</v>
      </c>
      <c r="I19" s="28">
        <f t="shared" si="5"/>
        <v>108.33585528578307</v>
      </c>
      <c r="J19" s="39">
        <f t="shared" si="2"/>
        <v>2423.9000000000015</v>
      </c>
      <c r="K19" s="39">
        <v>46496</v>
      </c>
      <c r="L19" s="29">
        <f t="shared" si="3"/>
        <v>67.75184962147281</v>
      </c>
    </row>
    <row r="20" spans="1:12" ht="17.25" customHeight="1">
      <c r="A20" s="30">
        <v>10</v>
      </c>
      <c r="B20" s="35" t="s">
        <v>22</v>
      </c>
      <c r="C20" s="42">
        <v>4780</v>
      </c>
      <c r="D20" s="44">
        <v>2934.7</v>
      </c>
      <c r="E20" s="28">
        <f t="shared" si="0"/>
        <v>61.39539748953975</v>
      </c>
      <c r="F20" s="39">
        <f t="shared" si="1"/>
        <v>-1845.3000000000002</v>
      </c>
      <c r="G20" s="39">
        <v>2803.6</v>
      </c>
      <c r="H20" s="39">
        <f t="shared" si="6"/>
        <v>2934.7</v>
      </c>
      <c r="I20" s="28">
        <f t="shared" si="5"/>
        <v>104.67613068911399</v>
      </c>
      <c r="J20" s="39">
        <f t="shared" si="2"/>
        <v>131.0999999999999</v>
      </c>
      <c r="K20" s="39">
        <v>2936.9</v>
      </c>
      <c r="L20" s="29">
        <f t="shared" si="3"/>
        <v>99.92509108243385</v>
      </c>
    </row>
    <row r="21" spans="1:12" ht="17.25" customHeight="1">
      <c r="A21" s="30">
        <v>11</v>
      </c>
      <c r="B21" s="36" t="s">
        <v>23</v>
      </c>
      <c r="C21" s="41">
        <f>1540+790</f>
        <v>2330</v>
      </c>
      <c r="D21" s="45">
        <v>1004.2</v>
      </c>
      <c r="E21" s="28">
        <f t="shared" si="0"/>
        <v>43.09871244635193</v>
      </c>
      <c r="F21" s="39">
        <f t="shared" si="1"/>
        <v>-1325.8</v>
      </c>
      <c r="G21" s="39">
        <v>2330</v>
      </c>
      <c r="H21" s="39">
        <f t="shared" si="6"/>
        <v>1004.2</v>
      </c>
      <c r="I21" s="28">
        <f t="shared" si="5"/>
        <v>43.09871244635193</v>
      </c>
      <c r="J21" s="39">
        <f t="shared" si="2"/>
        <v>-1325.8</v>
      </c>
      <c r="K21" s="39">
        <v>63.3</v>
      </c>
      <c r="L21" s="29">
        <f t="shared" si="3"/>
        <v>1586.4139020537125</v>
      </c>
    </row>
    <row r="22" spans="1:12" ht="28.5" customHeight="1">
      <c r="A22" s="30">
        <v>12</v>
      </c>
      <c r="B22" s="35" t="s">
        <v>10</v>
      </c>
      <c r="C22" s="41">
        <f>2986+832</f>
        <v>3818</v>
      </c>
      <c r="D22" s="45">
        <v>4273.7</v>
      </c>
      <c r="E22" s="28">
        <f t="shared" si="0"/>
        <v>111.93556836039811</v>
      </c>
      <c r="F22" s="39">
        <f t="shared" si="1"/>
        <v>455.6999999999998</v>
      </c>
      <c r="G22" s="39">
        <v>3023.2</v>
      </c>
      <c r="H22" s="39">
        <f t="shared" si="6"/>
        <v>4273.7</v>
      </c>
      <c r="I22" s="28">
        <f t="shared" si="5"/>
        <v>141.36345594072506</v>
      </c>
      <c r="J22" s="39">
        <f t="shared" si="2"/>
        <v>1250.5</v>
      </c>
      <c r="K22" s="39">
        <v>2172.6</v>
      </c>
      <c r="L22" s="29">
        <f t="shared" si="3"/>
        <v>196.70901224339502</v>
      </c>
    </row>
    <row r="23" spans="1:12" ht="18" customHeight="1">
      <c r="A23" s="30">
        <v>13</v>
      </c>
      <c r="B23" s="35" t="s">
        <v>24</v>
      </c>
      <c r="C23" s="41">
        <v>28</v>
      </c>
      <c r="D23" s="45">
        <v>79.5</v>
      </c>
      <c r="E23" s="28">
        <f t="shared" si="0"/>
        <v>283.92857142857144</v>
      </c>
      <c r="F23" s="39">
        <f t="shared" si="1"/>
        <v>51.5</v>
      </c>
      <c r="G23" s="39">
        <v>16</v>
      </c>
      <c r="H23" s="39">
        <f t="shared" si="6"/>
        <v>79.5</v>
      </c>
      <c r="I23" s="28">
        <f t="shared" si="5"/>
        <v>496.875</v>
      </c>
      <c r="J23" s="39">
        <f t="shared" si="2"/>
        <v>63.5</v>
      </c>
      <c r="K23" s="39">
        <v>930.3</v>
      </c>
      <c r="L23" s="29">
        <f t="shared" si="3"/>
        <v>8.54563044179297</v>
      </c>
    </row>
    <row r="24" spans="1:12" ht="30.75" customHeight="1">
      <c r="A24" s="30">
        <v>14</v>
      </c>
      <c r="B24" s="35" t="s">
        <v>29</v>
      </c>
      <c r="C24" s="41">
        <v>0</v>
      </c>
      <c r="D24" s="39">
        <v>171.4</v>
      </c>
      <c r="E24" s="28"/>
      <c r="F24" s="39">
        <f>D24-C24</f>
        <v>171.4</v>
      </c>
      <c r="G24" s="39">
        <v>0</v>
      </c>
      <c r="H24" s="39">
        <f>D24</f>
        <v>171.4</v>
      </c>
      <c r="I24" s="28"/>
      <c r="J24" s="39">
        <f>H24-G24</f>
        <v>171.4</v>
      </c>
      <c r="K24" s="39">
        <v>341.5</v>
      </c>
      <c r="L24" s="29">
        <f>H24/K24*100</f>
        <v>50.19033674963397</v>
      </c>
    </row>
    <row r="25" spans="1:12" ht="17.25" customHeight="1">
      <c r="A25" s="30">
        <v>15</v>
      </c>
      <c r="B25" s="35" t="s">
        <v>25</v>
      </c>
      <c r="C25" s="41">
        <v>3932</v>
      </c>
      <c r="D25" s="39">
        <v>417.4</v>
      </c>
      <c r="E25" s="28">
        <f t="shared" si="0"/>
        <v>10.615462868769074</v>
      </c>
      <c r="F25" s="39">
        <f t="shared" si="1"/>
        <v>-3514.6</v>
      </c>
      <c r="G25" s="39">
        <v>2426</v>
      </c>
      <c r="H25" s="39">
        <f t="shared" si="6"/>
        <v>417.4</v>
      </c>
      <c r="I25" s="28">
        <f t="shared" si="5"/>
        <v>17.20527617477329</v>
      </c>
      <c r="J25" s="39">
        <f t="shared" si="2"/>
        <v>-2008.6</v>
      </c>
      <c r="K25" s="39">
        <v>3241.1</v>
      </c>
      <c r="L25" s="29">
        <f>H25/K25*100</f>
        <v>12.878343772176112</v>
      </c>
    </row>
    <row r="26" spans="1:12" ht="15.75" customHeight="1">
      <c r="A26" s="30">
        <v>16</v>
      </c>
      <c r="B26" s="35" t="s">
        <v>11</v>
      </c>
      <c r="C26" s="39">
        <v>4335</v>
      </c>
      <c r="D26" s="39">
        <v>10206.3</v>
      </c>
      <c r="E26" s="28">
        <f t="shared" si="0"/>
        <v>235.43944636678197</v>
      </c>
      <c r="F26" s="39">
        <f t="shared" si="1"/>
        <v>5871.299999999999</v>
      </c>
      <c r="G26" s="39">
        <v>3500.5</v>
      </c>
      <c r="H26" s="39">
        <f t="shared" si="6"/>
        <v>10206.3</v>
      </c>
      <c r="I26" s="28">
        <f t="shared" si="5"/>
        <v>291.5669190115698</v>
      </c>
      <c r="J26" s="39">
        <f t="shared" si="2"/>
        <v>6705.799999999999</v>
      </c>
      <c r="K26" s="39">
        <v>9316.9</v>
      </c>
      <c r="L26" s="29">
        <f t="shared" si="3"/>
        <v>109.54609365776169</v>
      </c>
    </row>
    <row r="27" spans="1:12" ht="16.5" customHeight="1">
      <c r="A27" s="30">
        <v>17</v>
      </c>
      <c r="B27" s="35" t="s">
        <v>26</v>
      </c>
      <c r="C27" s="39">
        <v>7149</v>
      </c>
      <c r="D27" s="45">
        <v>5031.2</v>
      </c>
      <c r="E27" s="28">
        <f t="shared" si="0"/>
        <v>70.37627640229402</v>
      </c>
      <c r="F27" s="39">
        <f t="shared" si="1"/>
        <v>-2117.8</v>
      </c>
      <c r="G27" s="39">
        <v>4223.1</v>
      </c>
      <c r="H27" s="39">
        <f t="shared" si="6"/>
        <v>5031.2</v>
      </c>
      <c r="I27" s="28">
        <f t="shared" si="5"/>
        <v>119.13523241220902</v>
      </c>
      <c r="J27" s="39">
        <f t="shared" si="2"/>
        <v>808.0999999999995</v>
      </c>
      <c r="K27" s="39">
        <v>5359.6</v>
      </c>
      <c r="L27" s="29">
        <f t="shared" si="3"/>
        <v>93.87267706545263</v>
      </c>
    </row>
    <row r="28" spans="1:12" ht="15">
      <c r="A28" s="30">
        <v>18</v>
      </c>
      <c r="B28" s="35" t="s">
        <v>27</v>
      </c>
      <c r="C28" s="41"/>
      <c r="D28" s="39">
        <v>141.6</v>
      </c>
      <c r="E28" s="28"/>
      <c r="F28" s="39">
        <f>D28-C28</f>
        <v>141.6</v>
      </c>
      <c r="G28" s="39">
        <v>0</v>
      </c>
      <c r="H28" s="39">
        <f>D28</f>
        <v>141.6</v>
      </c>
      <c r="I28" s="28"/>
      <c r="J28" s="39">
        <f>H28-G28</f>
        <v>141.6</v>
      </c>
      <c r="K28" s="39">
        <v>577</v>
      </c>
      <c r="L28" s="29">
        <f>H28/K28*100</f>
        <v>24.540727902946273</v>
      </c>
    </row>
    <row r="29" spans="1:12" ht="15">
      <c r="A29" s="30">
        <v>19</v>
      </c>
      <c r="B29" s="35" t="s">
        <v>28</v>
      </c>
      <c r="C29" s="41">
        <v>4020</v>
      </c>
      <c r="D29" s="39">
        <v>2351.9</v>
      </c>
      <c r="E29" s="28">
        <f>D29/C29*100</f>
        <v>58.50497512437811</v>
      </c>
      <c r="F29" s="39">
        <f>D29-C29</f>
        <v>-1668.1</v>
      </c>
      <c r="G29" s="39">
        <v>2144.1</v>
      </c>
      <c r="H29" s="39">
        <f>D29</f>
        <v>2351.9</v>
      </c>
      <c r="I29" s="28">
        <f>H29/G29*100</f>
        <v>109.69171214029197</v>
      </c>
      <c r="J29" s="39">
        <f>H29-G29</f>
        <v>207.80000000000018</v>
      </c>
      <c r="K29" s="39">
        <v>3351.5</v>
      </c>
      <c r="L29" s="29">
        <f>H29/K29*100</f>
        <v>70.17454870953304</v>
      </c>
    </row>
    <row r="30" spans="1:12" ht="15.75" customHeight="1">
      <c r="A30" s="30">
        <v>20</v>
      </c>
      <c r="B30" s="37" t="s">
        <v>33</v>
      </c>
      <c r="C30" s="41"/>
      <c r="D30" s="39"/>
      <c r="E30" s="28"/>
      <c r="F30" s="39">
        <f t="shared" si="1"/>
        <v>0</v>
      </c>
      <c r="G30" s="39"/>
      <c r="H30" s="39">
        <f t="shared" si="6"/>
        <v>0</v>
      </c>
      <c r="I30" s="28"/>
      <c r="J30" s="39">
        <f t="shared" si="2"/>
        <v>0</v>
      </c>
      <c r="K30" s="39">
        <v>135.8</v>
      </c>
      <c r="L30" s="29">
        <f t="shared" si="3"/>
        <v>0</v>
      </c>
    </row>
    <row r="31" spans="1:12" s="3" customFormat="1" ht="15">
      <c r="A31" s="31"/>
      <c r="B31" s="32" t="s">
        <v>12</v>
      </c>
      <c r="C31" s="43">
        <f>C8+C18</f>
        <v>753642.8</v>
      </c>
      <c r="D31" s="43">
        <f>D8+D18</f>
        <v>445496.60000000003</v>
      </c>
      <c r="E31" s="33">
        <f t="shared" si="0"/>
        <v>59.11243363566931</v>
      </c>
      <c r="F31" s="43">
        <f t="shared" si="1"/>
        <v>-308146.2</v>
      </c>
      <c r="G31" s="43">
        <f>G8+G18</f>
        <v>425254.9</v>
      </c>
      <c r="H31" s="43">
        <f>H8+H18</f>
        <v>445496.60000000003</v>
      </c>
      <c r="I31" s="33">
        <f t="shared" si="5"/>
        <v>104.75989812227913</v>
      </c>
      <c r="J31" s="43">
        <f t="shared" si="2"/>
        <v>20241.70000000001</v>
      </c>
      <c r="K31" s="43">
        <f>K8+K18</f>
        <v>421707.3</v>
      </c>
      <c r="L31" s="33">
        <f>H31/K31*100</f>
        <v>105.64118761994399</v>
      </c>
    </row>
    <row r="32" spans="1:11" s="5" customFormat="1" ht="15">
      <c r="A32" s="4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H5:H7"/>
    <mergeCell ref="I5:I7"/>
    <mergeCell ref="J5:J7"/>
    <mergeCell ref="K5:K7"/>
    <mergeCell ref="L5:L7"/>
    <mergeCell ref="B32:K32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7480314960629921" bottom="0.35433070866141736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2017-07-11T14:47:48Z</cp:lastPrinted>
  <dcterms:created xsi:type="dcterms:W3CDTF">2015-07-06T08:46:02Z</dcterms:created>
  <dcterms:modified xsi:type="dcterms:W3CDTF">2017-08-14T09:52:03Z</dcterms:modified>
  <cp:category/>
  <cp:version/>
  <cp:contentType/>
  <cp:contentStatus/>
</cp:coreProperties>
</file>